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tvakan\GRUTYUN\Kajq hamajnq\9 amis\Kayq hamaynq\"/>
    </mc:Choice>
  </mc:AlternateContent>
  <xr:revisionPtr revIDLastSave="0" documentId="13_ncr:1_{56D7B35F-7F42-43A3-BBDE-E3B13DDD03C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ntesagitakan " sheetId="4" r:id="rId1"/>
  </sheets>
  <externalReferences>
    <externalReference r:id="rId2"/>
  </externalReferences>
  <definedNames>
    <definedName name="_xlnm.Print_Area" localSheetId="0">'Tntesagitakan '!$A$1:$L$228</definedName>
    <definedName name="_xlnm.Print_Titles" localSheetId="0">'Tntesagitakan '!$9:$11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4" i="4" l="1"/>
  <c r="G224" i="4"/>
  <c r="D224" i="4"/>
  <c r="J223" i="4"/>
  <c r="G223" i="4"/>
  <c r="D223" i="4"/>
  <c r="J222" i="4"/>
  <c r="G222" i="4"/>
  <c r="D222" i="4"/>
  <c r="J221" i="4"/>
  <c r="G221" i="4"/>
  <c r="D221" i="4"/>
  <c r="L219" i="4"/>
  <c r="J219" i="4"/>
  <c r="I219" i="4"/>
  <c r="G219" i="4"/>
  <c r="F219" i="4"/>
  <c r="D219" i="4"/>
  <c r="J218" i="4"/>
  <c r="G218" i="4"/>
  <c r="G216" i="4" s="1"/>
  <c r="D218" i="4"/>
  <c r="L216" i="4"/>
  <c r="J216" i="4"/>
  <c r="I216" i="4"/>
  <c r="F216" i="4"/>
  <c r="D216" i="4"/>
  <c r="J215" i="4"/>
  <c r="G215" i="4"/>
  <c r="D215" i="4"/>
  <c r="J214" i="4"/>
  <c r="G214" i="4"/>
  <c r="D214" i="4"/>
  <c r="J213" i="4"/>
  <c r="G213" i="4"/>
  <c r="D213" i="4"/>
  <c r="L211" i="4"/>
  <c r="J211" i="4"/>
  <c r="J208" i="4" s="1"/>
  <c r="I211" i="4"/>
  <c r="G211" i="4"/>
  <c r="F211" i="4"/>
  <c r="D211" i="4"/>
  <c r="D208" i="4" s="1"/>
  <c r="J210" i="4"/>
  <c r="G210" i="4"/>
  <c r="G208" i="4" s="1"/>
  <c r="D210" i="4"/>
  <c r="L208" i="4"/>
  <c r="I208" i="4"/>
  <c r="I201" i="4" s="1"/>
  <c r="F208" i="4"/>
  <c r="F201" i="4" s="1"/>
  <c r="J207" i="4"/>
  <c r="G207" i="4"/>
  <c r="D207" i="4"/>
  <c r="J206" i="4"/>
  <c r="G206" i="4"/>
  <c r="D206" i="4"/>
  <c r="J205" i="4"/>
  <c r="G205" i="4"/>
  <c r="D205" i="4"/>
  <c r="L203" i="4"/>
  <c r="J203" i="4"/>
  <c r="J201" i="4" s="1"/>
  <c r="I203" i="4"/>
  <c r="G203" i="4"/>
  <c r="F203" i="4"/>
  <c r="D203" i="4"/>
  <c r="D201" i="4" s="1"/>
  <c r="G201" i="4"/>
  <c r="J200" i="4"/>
  <c r="G200" i="4"/>
  <c r="D200" i="4"/>
  <c r="J199" i="4"/>
  <c r="G199" i="4"/>
  <c r="D199" i="4"/>
  <c r="J198" i="4"/>
  <c r="G198" i="4"/>
  <c r="D198" i="4"/>
  <c r="J197" i="4"/>
  <c r="G197" i="4"/>
  <c r="D197" i="4"/>
  <c r="L195" i="4"/>
  <c r="J195" i="4"/>
  <c r="I195" i="4"/>
  <c r="G195" i="4"/>
  <c r="F195" i="4"/>
  <c r="D195" i="4"/>
  <c r="J194" i="4"/>
  <c r="G194" i="4"/>
  <c r="G192" i="4" s="1"/>
  <c r="D194" i="4"/>
  <c r="L192" i="4"/>
  <c r="J192" i="4"/>
  <c r="I192" i="4"/>
  <c r="F192" i="4"/>
  <c r="D192" i="4"/>
  <c r="J191" i="4"/>
  <c r="G191" i="4"/>
  <c r="D191" i="4"/>
  <c r="J190" i="4"/>
  <c r="G190" i="4"/>
  <c r="D190" i="4"/>
  <c r="J189" i="4"/>
  <c r="J186" i="4" s="1"/>
  <c r="G189" i="4"/>
  <c r="D189" i="4"/>
  <c r="D186" i="4" s="1"/>
  <c r="J188" i="4"/>
  <c r="G188" i="4"/>
  <c r="G186" i="4" s="1"/>
  <c r="D188" i="4"/>
  <c r="L186" i="4"/>
  <c r="I186" i="4"/>
  <c r="F186" i="4"/>
  <c r="J185" i="4"/>
  <c r="G185" i="4"/>
  <c r="D185" i="4"/>
  <c r="J184" i="4"/>
  <c r="G184" i="4"/>
  <c r="D184" i="4"/>
  <c r="J183" i="4"/>
  <c r="J180" i="4" s="1"/>
  <c r="G183" i="4"/>
  <c r="D183" i="4"/>
  <c r="D180" i="4" s="1"/>
  <c r="J182" i="4"/>
  <c r="G182" i="4"/>
  <c r="G180" i="4" s="1"/>
  <c r="D182" i="4"/>
  <c r="L180" i="4"/>
  <c r="I180" i="4"/>
  <c r="F180" i="4"/>
  <c r="J179" i="4"/>
  <c r="G179" i="4"/>
  <c r="D179" i="4"/>
  <c r="J178" i="4"/>
  <c r="G178" i="4"/>
  <c r="D178" i="4"/>
  <c r="J177" i="4"/>
  <c r="G177" i="4"/>
  <c r="D177" i="4"/>
  <c r="L175" i="4"/>
  <c r="J175" i="4"/>
  <c r="I175" i="4"/>
  <c r="G175" i="4"/>
  <c r="F175" i="4"/>
  <c r="D175" i="4"/>
  <c r="J174" i="4"/>
  <c r="G174" i="4"/>
  <c r="D174" i="4"/>
  <c r="J173" i="4"/>
  <c r="J170" i="4" s="1"/>
  <c r="J168" i="4" s="1"/>
  <c r="J166" i="4" s="1"/>
  <c r="G173" i="4"/>
  <c r="D173" i="4"/>
  <c r="D170" i="4" s="1"/>
  <c r="D168" i="4" s="1"/>
  <c r="D166" i="4" s="1"/>
  <c r="J172" i="4"/>
  <c r="G172" i="4"/>
  <c r="G170" i="4" s="1"/>
  <c r="G168" i="4" s="1"/>
  <c r="G166" i="4" s="1"/>
  <c r="D172" i="4"/>
  <c r="L170" i="4"/>
  <c r="L168" i="4" s="1"/>
  <c r="L166" i="4" s="1"/>
  <c r="I170" i="4"/>
  <c r="F170" i="4"/>
  <c r="F168" i="4" s="1"/>
  <c r="F166" i="4" s="1"/>
  <c r="I168" i="4"/>
  <c r="I166" i="4" s="1"/>
  <c r="J165" i="4"/>
  <c r="G165" i="4"/>
  <c r="D165" i="4"/>
  <c r="J164" i="4"/>
  <c r="G164" i="4"/>
  <c r="G162" i="4" s="1"/>
  <c r="D164" i="4"/>
  <c r="L162" i="4"/>
  <c r="K162" i="4"/>
  <c r="J162" i="4"/>
  <c r="I162" i="4"/>
  <c r="H162" i="4"/>
  <c r="F162" i="4"/>
  <c r="E162" i="4"/>
  <c r="D162" i="4"/>
  <c r="J161" i="4"/>
  <c r="G161" i="4"/>
  <c r="G159" i="4" s="1"/>
  <c r="D161" i="4"/>
  <c r="K159" i="4"/>
  <c r="J159" i="4"/>
  <c r="H159" i="4"/>
  <c r="E159" i="4"/>
  <c r="D159" i="4"/>
  <c r="J158" i="4"/>
  <c r="G158" i="4"/>
  <c r="D158" i="4"/>
  <c r="K156" i="4"/>
  <c r="J156" i="4"/>
  <c r="H156" i="4"/>
  <c r="G156" i="4"/>
  <c r="E156" i="4"/>
  <c r="D156" i="4"/>
  <c r="J155" i="4"/>
  <c r="G155" i="4"/>
  <c r="D155" i="4"/>
  <c r="J154" i="4"/>
  <c r="G154" i="4"/>
  <c r="D154" i="4"/>
  <c r="K152" i="4"/>
  <c r="J152" i="4"/>
  <c r="H152" i="4"/>
  <c r="G152" i="4"/>
  <c r="E152" i="4"/>
  <c r="D152" i="4"/>
  <c r="J151" i="4"/>
  <c r="G151" i="4"/>
  <c r="G149" i="4" s="1"/>
  <c r="D151" i="4"/>
  <c r="K149" i="4"/>
  <c r="J149" i="4"/>
  <c r="H149" i="4"/>
  <c r="E149" i="4"/>
  <c r="D149" i="4"/>
  <c r="J148" i="4"/>
  <c r="G148" i="4"/>
  <c r="D148" i="4"/>
  <c r="J147" i="4"/>
  <c r="G147" i="4"/>
  <c r="D147" i="4"/>
  <c r="J146" i="4"/>
  <c r="J143" i="4" s="1"/>
  <c r="J137" i="4" s="1"/>
  <c r="G146" i="4"/>
  <c r="D146" i="4"/>
  <c r="D143" i="4" s="1"/>
  <c r="D137" i="4" s="1"/>
  <c r="J145" i="4"/>
  <c r="G145" i="4"/>
  <c r="G143" i="4" s="1"/>
  <c r="D145" i="4"/>
  <c r="K143" i="4"/>
  <c r="H143" i="4"/>
  <c r="E143" i="4"/>
  <c r="J142" i="4"/>
  <c r="J139" i="4" s="1"/>
  <c r="G142" i="4"/>
  <c r="D142" i="4"/>
  <c r="D139" i="4" s="1"/>
  <c r="J141" i="4"/>
  <c r="G141" i="4"/>
  <c r="G139" i="4" s="1"/>
  <c r="D141" i="4"/>
  <c r="K139" i="4"/>
  <c r="H139" i="4"/>
  <c r="H137" i="4" s="1"/>
  <c r="E139" i="4"/>
  <c r="L137" i="4"/>
  <c r="L15" i="4" s="1"/>
  <c r="I137" i="4"/>
  <c r="F137" i="4"/>
  <c r="F15" i="4" s="1"/>
  <c r="J136" i="4"/>
  <c r="G136" i="4"/>
  <c r="G134" i="4" s="1"/>
  <c r="D136" i="4"/>
  <c r="K134" i="4"/>
  <c r="J134" i="4"/>
  <c r="H134" i="4"/>
  <c r="E134" i="4"/>
  <c r="D134" i="4"/>
  <c r="J133" i="4"/>
  <c r="G133" i="4"/>
  <c r="D133" i="4"/>
  <c r="J132" i="4"/>
  <c r="G132" i="4"/>
  <c r="D132" i="4"/>
  <c r="J131" i="4"/>
  <c r="J128" i="4" s="1"/>
  <c r="G131" i="4"/>
  <c r="D131" i="4"/>
  <c r="D128" i="4" s="1"/>
  <c r="J130" i="4"/>
  <c r="G130" i="4"/>
  <c r="G128" i="4" s="1"/>
  <c r="D130" i="4"/>
  <c r="K128" i="4"/>
  <c r="H128" i="4"/>
  <c r="E128" i="4"/>
  <c r="J127" i="4"/>
  <c r="J124" i="4" s="1"/>
  <c r="G127" i="4"/>
  <c r="D127" i="4"/>
  <c r="D124" i="4" s="1"/>
  <c r="J126" i="4"/>
  <c r="G126" i="4"/>
  <c r="G124" i="4" s="1"/>
  <c r="D126" i="4"/>
  <c r="K124" i="4"/>
  <c r="H124" i="4"/>
  <c r="H122" i="4" s="1"/>
  <c r="E124" i="4"/>
  <c r="K122" i="4"/>
  <c r="E122" i="4"/>
  <c r="J121" i="4"/>
  <c r="G121" i="4"/>
  <c r="D121" i="4"/>
  <c r="J120" i="4"/>
  <c r="G120" i="4"/>
  <c r="D120" i="4"/>
  <c r="J119" i="4"/>
  <c r="G119" i="4"/>
  <c r="D119" i="4"/>
  <c r="K117" i="4"/>
  <c r="J117" i="4"/>
  <c r="H117" i="4"/>
  <c r="G117" i="4"/>
  <c r="E117" i="4"/>
  <c r="D117" i="4"/>
  <c r="J116" i="4"/>
  <c r="G116" i="4"/>
  <c r="D116" i="4"/>
  <c r="J115" i="4"/>
  <c r="G115" i="4"/>
  <c r="D115" i="4"/>
  <c r="K113" i="4"/>
  <c r="J113" i="4"/>
  <c r="H113" i="4"/>
  <c r="G113" i="4"/>
  <c r="E113" i="4"/>
  <c r="D113" i="4"/>
  <c r="J112" i="4"/>
  <c r="G112" i="4"/>
  <c r="D112" i="4"/>
  <c r="J111" i="4"/>
  <c r="J109" i="4" s="1"/>
  <c r="G111" i="4"/>
  <c r="D111" i="4"/>
  <c r="D109" i="4" s="1"/>
  <c r="J110" i="4"/>
  <c r="G110" i="4"/>
  <c r="G109" i="4" s="1"/>
  <c r="D110" i="4"/>
  <c r="K109" i="4"/>
  <c r="H109" i="4"/>
  <c r="H105" i="4" s="1"/>
  <c r="H95" i="4" s="1"/>
  <c r="E109" i="4"/>
  <c r="J108" i="4"/>
  <c r="J105" i="4" s="1"/>
  <c r="G108" i="4"/>
  <c r="D108" i="4"/>
  <c r="D105" i="4" s="1"/>
  <c r="J107" i="4"/>
  <c r="G107" i="4"/>
  <c r="G105" i="4" s="1"/>
  <c r="D107" i="4"/>
  <c r="K105" i="4"/>
  <c r="E105" i="4"/>
  <c r="J104" i="4"/>
  <c r="J101" i="4" s="1"/>
  <c r="G104" i="4"/>
  <c r="D104" i="4"/>
  <c r="D101" i="4" s="1"/>
  <c r="J103" i="4"/>
  <c r="G103" i="4"/>
  <c r="G101" i="4" s="1"/>
  <c r="D103" i="4"/>
  <c r="K101" i="4"/>
  <c r="H101" i="4"/>
  <c r="E101" i="4"/>
  <c r="J100" i="4"/>
  <c r="J97" i="4" s="1"/>
  <c r="J95" i="4" s="1"/>
  <c r="G100" i="4"/>
  <c r="D100" i="4"/>
  <c r="D97" i="4" s="1"/>
  <c r="D95" i="4" s="1"/>
  <c r="J99" i="4"/>
  <c r="G99" i="4"/>
  <c r="G97" i="4" s="1"/>
  <c r="G95" i="4" s="1"/>
  <c r="D99" i="4"/>
  <c r="K97" i="4"/>
  <c r="K95" i="4" s="1"/>
  <c r="H97" i="4"/>
  <c r="E97" i="4"/>
  <c r="E95" i="4" s="1"/>
  <c r="J94" i="4"/>
  <c r="J91" i="4" s="1"/>
  <c r="G94" i="4"/>
  <c r="D94" i="4"/>
  <c r="D91" i="4" s="1"/>
  <c r="J93" i="4"/>
  <c r="G93" i="4"/>
  <c r="G91" i="4" s="1"/>
  <c r="D93" i="4"/>
  <c r="K91" i="4"/>
  <c r="H91" i="4"/>
  <c r="E91" i="4"/>
  <c r="J90" i="4"/>
  <c r="J87" i="4" s="1"/>
  <c r="G90" i="4"/>
  <c r="D90" i="4"/>
  <c r="D87" i="4" s="1"/>
  <c r="J89" i="4"/>
  <c r="G89" i="4"/>
  <c r="G87" i="4" s="1"/>
  <c r="D89" i="4"/>
  <c r="K87" i="4"/>
  <c r="H87" i="4"/>
  <c r="H85" i="4" s="1"/>
  <c r="E87" i="4"/>
  <c r="K85" i="4"/>
  <c r="E85" i="4"/>
  <c r="J84" i="4"/>
  <c r="G84" i="4"/>
  <c r="D84" i="4"/>
  <c r="J83" i="4"/>
  <c r="G83" i="4"/>
  <c r="D83" i="4"/>
  <c r="J82" i="4"/>
  <c r="G82" i="4"/>
  <c r="D82" i="4"/>
  <c r="K80" i="4"/>
  <c r="J80" i="4"/>
  <c r="H80" i="4"/>
  <c r="G80" i="4"/>
  <c r="E80" i="4"/>
  <c r="D80" i="4"/>
  <c r="J79" i="4"/>
  <c r="G79" i="4"/>
  <c r="D79" i="4"/>
  <c r="J78" i="4"/>
  <c r="G78" i="4"/>
  <c r="D78" i="4"/>
  <c r="K76" i="4"/>
  <c r="J76" i="4"/>
  <c r="H76" i="4"/>
  <c r="G76" i="4"/>
  <c r="E76" i="4"/>
  <c r="D76" i="4"/>
  <c r="J75" i="4"/>
  <c r="G75" i="4"/>
  <c r="D75" i="4"/>
  <c r="J74" i="4"/>
  <c r="G74" i="4"/>
  <c r="D74" i="4"/>
  <c r="K72" i="4"/>
  <c r="J72" i="4"/>
  <c r="H72" i="4"/>
  <c r="G72" i="4"/>
  <c r="E72" i="4"/>
  <c r="D72" i="4"/>
  <c r="K70" i="4"/>
  <c r="J70" i="4"/>
  <c r="H70" i="4"/>
  <c r="G70" i="4"/>
  <c r="E70" i="4"/>
  <c r="D70" i="4"/>
  <c r="J69" i="4"/>
  <c r="G69" i="4"/>
  <c r="D69" i="4"/>
  <c r="J68" i="4"/>
  <c r="G68" i="4"/>
  <c r="D68" i="4"/>
  <c r="J67" i="4"/>
  <c r="G67" i="4"/>
  <c r="D67" i="4"/>
  <c r="J66" i="4"/>
  <c r="G66" i="4"/>
  <c r="D66" i="4"/>
  <c r="J65" i="4"/>
  <c r="G65" i="4"/>
  <c r="D65" i="4"/>
  <c r="J64" i="4"/>
  <c r="G64" i="4"/>
  <c r="D64" i="4"/>
  <c r="J63" i="4"/>
  <c r="G63" i="4"/>
  <c r="D63" i="4"/>
  <c r="J62" i="4"/>
  <c r="G62" i="4"/>
  <c r="D62" i="4"/>
  <c r="K60" i="4"/>
  <c r="J60" i="4"/>
  <c r="H60" i="4"/>
  <c r="G60" i="4"/>
  <c r="E60" i="4"/>
  <c r="D60" i="4"/>
  <c r="J59" i="4"/>
  <c r="G59" i="4"/>
  <c r="D59" i="4"/>
  <c r="J58" i="4"/>
  <c r="G58" i="4"/>
  <c r="D58" i="4"/>
  <c r="K56" i="4"/>
  <c r="J56" i="4"/>
  <c r="H56" i="4"/>
  <c r="G56" i="4"/>
  <c r="E56" i="4"/>
  <c r="D56" i="4"/>
  <c r="J55" i="4"/>
  <c r="G55" i="4"/>
  <c r="G53" i="4" s="1"/>
  <c r="D55" i="4"/>
  <c r="K53" i="4"/>
  <c r="J53" i="4"/>
  <c r="H53" i="4"/>
  <c r="E53" i="4"/>
  <c r="D53" i="4"/>
  <c r="J52" i="4"/>
  <c r="G52" i="4"/>
  <c r="D52" i="4"/>
  <c r="J51" i="4"/>
  <c r="G51" i="4"/>
  <c r="D51" i="4"/>
  <c r="J50" i="4"/>
  <c r="G50" i="4"/>
  <c r="D50" i="4"/>
  <c r="J49" i="4"/>
  <c r="G49" i="4"/>
  <c r="D49" i="4"/>
  <c r="J48" i="4"/>
  <c r="G48" i="4"/>
  <c r="D48" i="4"/>
  <c r="J47" i="4"/>
  <c r="G47" i="4"/>
  <c r="D47" i="4"/>
  <c r="J46" i="4"/>
  <c r="J43" i="4" s="1"/>
  <c r="G46" i="4"/>
  <c r="D46" i="4"/>
  <c r="D43" i="4" s="1"/>
  <c r="J45" i="4"/>
  <c r="G45" i="4"/>
  <c r="G43" i="4" s="1"/>
  <c r="D45" i="4"/>
  <c r="K43" i="4"/>
  <c r="H43" i="4"/>
  <c r="E43" i="4"/>
  <c r="J42" i="4"/>
  <c r="G42" i="4"/>
  <c r="D42" i="4"/>
  <c r="J41" i="4"/>
  <c r="G41" i="4"/>
  <c r="D41" i="4"/>
  <c r="J40" i="4"/>
  <c r="G40" i="4"/>
  <c r="D40" i="4"/>
  <c r="K38" i="4"/>
  <c r="J38" i="4"/>
  <c r="H38" i="4"/>
  <c r="G38" i="4"/>
  <c r="E38" i="4"/>
  <c r="D38" i="4"/>
  <c r="J37" i="4"/>
  <c r="G37" i="4"/>
  <c r="D37" i="4"/>
  <c r="J36" i="4"/>
  <c r="G36" i="4"/>
  <c r="D36" i="4"/>
  <c r="J35" i="4"/>
  <c r="G35" i="4"/>
  <c r="D35" i="4"/>
  <c r="J34" i="4"/>
  <c r="G34" i="4"/>
  <c r="D34" i="4"/>
  <c r="J33" i="4"/>
  <c r="G33" i="4"/>
  <c r="D33" i="4"/>
  <c r="J32" i="4"/>
  <c r="J29" i="4" s="1"/>
  <c r="G32" i="4"/>
  <c r="D32" i="4"/>
  <c r="D29" i="4" s="1"/>
  <c r="J31" i="4"/>
  <c r="G31" i="4"/>
  <c r="G29" i="4" s="1"/>
  <c r="D31" i="4"/>
  <c r="K29" i="4"/>
  <c r="H29" i="4"/>
  <c r="H27" i="4" s="1"/>
  <c r="E29" i="4"/>
  <c r="K27" i="4"/>
  <c r="E27" i="4"/>
  <c r="J26" i="4"/>
  <c r="G26" i="4"/>
  <c r="D26" i="4"/>
  <c r="K24" i="4"/>
  <c r="J24" i="4"/>
  <c r="H24" i="4"/>
  <c r="G24" i="4"/>
  <c r="E24" i="4"/>
  <c r="D24" i="4"/>
  <c r="J23" i="4"/>
  <c r="G23" i="4"/>
  <c r="D23" i="4"/>
  <c r="J22" i="4"/>
  <c r="J19" i="4" s="1"/>
  <c r="J17" i="4" s="1"/>
  <c r="G22" i="4"/>
  <c r="D22" i="4"/>
  <c r="D19" i="4" s="1"/>
  <c r="D17" i="4" s="1"/>
  <c r="J21" i="4"/>
  <c r="G21" i="4"/>
  <c r="G19" i="4" s="1"/>
  <c r="G17" i="4" s="1"/>
  <c r="D21" i="4"/>
  <c r="K19" i="4"/>
  <c r="H19" i="4"/>
  <c r="H17" i="4" s="1"/>
  <c r="E19" i="4"/>
  <c r="K17" i="4"/>
  <c r="E17" i="4"/>
  <c r="I15" i="4"/>
  <c r="I13" i="4" s="1"/>
  <c r="H15" i="4" l="1"/>
  <c r="H13" i="4" s="1"/>
  <c r="F13" i="4"/>
  <c r="G27" i="4"/>
  <c r="D27" i="4"/>
  <c r="J27" i="4"/>
  <c r="G85" i="4"/>
  <c r="D85" i="4"/>
  <c r="J85" i="4"/>
  <c r="G122" i="4"/>
  <c r="D122" i="4"/>
  <c r="J122" i="4"/>
  <c r="E137" i="4"/>
  <c r="E15" i="4" s="1"/>
  <c r="E13" i="4" s="1"/>
  <c r="K137" i="4"/>
  <c r="K15" i="4" s="1"/>
  <c r="K13" i="4" s="1"/>
  <c r="G137" i="4"/>
  <c r="L201" i="4"/>
  <c r="L13" i="4" s="1"/>
  <c r="J15" i="4" l="1"/>
  <c r="J13" i="4" s="1"/>
  <c r="G15" i="4"/>
  <c r="G13" i="4" s="1"/>
  <c r="D15" i="4"/>
  <c r="D13" i="4" s="1"/>
</calcChain>
</file>

<file path=xl/sharedStrings.xml><?xml version="1.0" encoding="utf-8"?>
<sst xmlns="http://schemas.openxmlformats.org/spreadsheetml/2006/main" count="879" uniqueCount="303">
  <si>
    <t>X</t>
  </si>
  <si>
    <t xml:space="preserve"> X</t>
  </si>
  <si>
    <t xml:space="preserve"> NN </t>
  </si>
  <si>
    <t>x</t>
  </si>
  <si>
    <t>4111</t>
  </si>
  <si>
    <t>4112</t>
  </si>
  <si>
    <t>4115</t>
  </si>
  <si>
    <t>4121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</si>
  <si>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</si>
  <si>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</si>
  <si>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</si>
  <si>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</si>
  <si>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</si>
  <si>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</si>
  <si>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</si>
  <si>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</si>
  <si>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</si>
  <si>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</si>
  <si>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</si>
  <si>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</si>
  <si>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</si>
  <si>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</si>
  <si>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</si>
  <si>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</si>
  <si>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</si>
  <si>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</si>
  <si>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</si>
  <si>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</si>
  <si>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</si>
  <si>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</si>
  <si>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</si>
  <si>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</si>
  <si>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</si>
  <si>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</si>
  <si>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</si>
  <si>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</si>
  <si>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</si>
  <si>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</si>
  <si>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</si>
  <si>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</si>
  <si>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</si>
  <si>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</si>
  <si>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</si>
  <si>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</si>
  <si>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</si>
  <si>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</si>
  <si>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</si>
  <si>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</si>
  <si>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</si>
  <si>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</si>
  <si>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</si>
  <si>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</si>
  <si>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</si>
  <si>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</si>
  <si>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</si>
  <si>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</si>
  <si>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</si>
  <si>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</si>
  <si>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</si>
  <si>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</si>
  <si>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</si>
  <si>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4729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</si>
  <si>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</si>
  <si>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</si>
  <si>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</si>
  <si>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</si>
  <si>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</si>
  <si>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</si>
  <si>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</si>
  <si>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</si>
  <si>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</si>
  <si>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</si>
  <si>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</si>
  <si>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</si>
  <si>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</si>
  <si>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</si>
  <si>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</si>
  <si>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</si>
  <si>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</si>
  <si>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</si>
  <si>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</si>
  <si>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</si>
  <si>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</si>
  <si>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</si>
  <si>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</si>
  <si>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</si>
  <si>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</si>
  <si>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</si>
  <si>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</si>
  <si>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</si>
  <si>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</si>
  <si>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</si>
  <si>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</si>
  <si>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</si>
  <si>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</si>
  <si>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</si>
  <si>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</si>
  <si>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</si>
  <si>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</si>
  <si>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</si>
  <si>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</si>
  <si>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</si>
  <si>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</si>
  <si>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</si>
  <si>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</si>
  <si>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</si>
  <si>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</si>
  <si>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</si>
  <si>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</si>
  <si>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</si>
  <si>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</si>
  <si>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</si>
  <si>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</si>
  <si>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</si>
  <si>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</si>
  <si>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</si>
  <si>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</si>
  <si>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</si>
  <si>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</si>
  <si>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</si>
  <si>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</si>
  <si>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</si>
  <si>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</si>
  <si>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</si>
  <si>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>ՀԱՇՎԵՏՎՈՒԹՅՈՒՆ</t>
  </si>
  <si>
    <t xml:space="preserve">ՀԱՄԱՅՆՔԻ ԲՅՈՒՋԵԻ ԾԱԽՍԵՐԻ ԿԱՏԱՐՄԱՆ ՎԵՐԱԲԵՐՅԱԼ </t>
  </si>
  <si>
    <t>ՀԱՏՎԱԾ  3</t>
  </si>
  <si>
    <t>(տնտեսագիտական դասակարգմամբ)</t>
  </si>
  <si>
    <t>Տարեկան հաստատված պլան</t>
  </si>
  <si>
    <t>Տարեկան ճշտված պլան</t>
  </si>
  <si>
    <t>Փաստացի</t>
  </si>
  <si>
    <t>Ընդամենը (ս.5+ս.6)</t>
  </si>
  <si>
    <t>այդ թվում`</t>
  </si>
  <si>
    <t>Ընդամենը (ս.8+ս.9)</t>
  </si>
  <si>
    <t>Ընդամենը (ս.11+ս.12)</t>
  </si>
  <si>
    <t>վարչական մաս</t>
  </si>
  <si>
    <t>ֆոնդային մաս</t>
  </si>
  <si>
    <t xml:space="preserve"> (հազար դրամ)</t>
  </si>
  <si>
    <t>որից`</t>
  </si>
  <si>
    <t xml:space="preserve"> Տողի NN 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</si>
  <si>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</si>
  <si>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</si>
  <si>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</si>
  <si>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</si>
  <si>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</si>
  <si>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</si>
  <si>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</si>
  <si>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</si>
  <si>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</si>
  <si>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</si>
  <si>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</si>
  <si>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</si>
  <si>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</si>
  <si>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</si>
  <si>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</si>
  <si>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</si>
  <si>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</si>
  <si>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</si>
  <si>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</si>
  <si>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</si>
  <si>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</si>
  <si>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</si>
  <si>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</si>
  <si>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</si>
  <si>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</si>
  <si>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</si>
  <si>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</si>
  <si>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</si>
  <si>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</si>
  <si>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</si>
  <si>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</si>
  <si>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</si>
  <si>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</si>
  <si>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</si>
  <si>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</si>
  <si>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-Ընթացիկ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</si>
  <si>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</si>
  <si>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</si>
  <si>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</si>
  <si>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</si>
  <si>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</si>
  <si>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</si>
  <si>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</si>
  <si>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</si>
  <si>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</si>
  <si>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</si>
  <si>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</si>
  <si>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</si>
  <si>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</si>
  <si>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</si>
  <si>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</si>
  <si>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</si>
  <si>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</si>
  <si>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</si>
  <si>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</si>
  <si>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</si>
  <si>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</si>
  <si>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</si>
  <si>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</si>
  <si>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</si>
  <si>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</si>
  <si>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</si>
  <si>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</si>
  <si>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</si>
  <si>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</si>
  <si>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</si>
  <si>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</si>
  <si>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</si>
  <si>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</si>
  <si>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</si>
  <si>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</si>
  <si>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</si>
  <si>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</si>
  <si>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</si>
  <si>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</si>
  <si>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</si>
  <si>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</si>
  <si>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</si>
  <si>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</si>
  <si>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</si>
  <si>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</si>
  <si>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</si>
  <si>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</si>
  <si>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</si>
  <si>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</si>
  <si>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</si>
  <si>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</si>
  <si>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</si>
  <si>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</si>
  <si>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</si>
  <si>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</si>
  <si>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</si>
  <si>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</si>
  <si>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</si>
  <si>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</si>
  <si>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</si>
  <si>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</si>
  <si>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</si>
  <si>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</si>
  <si>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t>(01/01/2019-01/10/2019 թ. ժամանակահատվածի համար)</t>
  </si>
  <si>
    <t xml:space="preserve">Բյուջետային ծախսերի տնտեսագիտական դասակարգման հոդվածների  </t>
  </si>
  <si>
    <t>3</t>
  </si>
  <si>
    <r>
      <t xml:space="preserve"> ԸՆԴԱՄԵՆԸ ԾԱԽՍԵՐ
(</t>
    </r>
    <r>
      <rPr>
        <sz val="10"/>
        <rFont val="GHEA Grapalat"/>
        <family val="3"/>
      </rPr>
      <t>տող4050+տող5000+տող 6000</t>
    </r>
    <r>
      <rPr>
        <b/>
        <sz val="10"/>
        <rFont val="GHEA Grapalat"/>
        <family val="3"/>
      </rPr>
      <t>)</t>
    </r>
  </si>
  <si>
    <r>
      <t>Ա.ԸՆԹԱՑԻԿ  ԾԱԽՍԵՐ՝ (</t>
    </r>
    <r>
      <rPr>
        <sz val="10"/>
        <rFont val="GHEA Grapalat"/>
        <family val="3"/>
      </rPr>
      <t>տող4100+տող4200+տող4300+տող4400+տող4500+ տող4600+տող4700</t>
    </r>
    <r>
      <rPr>
        <b/>
        <sz val="10"/>
        <rFont val="GHEA Grapalat"/>
        <family val="3"/>
      </rPr>
      <t>)</t>
    </r>
  </si>
  <si>
    <r>
      <t>1.1 ԱՇԽԱՏԱՆՔԻ ՎԱՐՁԱՏՐՈՒԹՅՈՒՆ (</t>
    </r>
    <r>
      <rPr>
        <sz val="10"/>
        <rFont val="GHEA Grapalat"/>
        <family val="3"/>
      </rPr>
      <t>տող4110+տող4120</t>
    </r>
    <r>
      <rPr>
        <b/>
        <sz val="10"/>
        <rFont val="GHEA Grapalat"/>
        <family val="3"/>
      </rPr>
      <t>)</t>
    </r>
  </si>
  <si>
    <r>
      <t>ԴՐԱՄՈՎ ՎՃԱՐՎՈՂ ԱՇԽԱՏԱՎԱՐՁԵՐ ԵՎ ՀԱՎԵԼԱՎՃԱՐՆԵՐ (</t>
    </r>
    <r>
      <rPr>
        <i/>
        <sz val="9"/>
        <rFont val="GHEA Grapalat"/>
        <family val="3"/>
      </rPr>
      <t>տող4111+տող4112+ տող4114</t>
    </r>
    <r>
      <rPr>
        <b/>
        <i/>
        <sz val="9"/>
        <rFont val="GHEA Grapalat"/>
        <family val="3"/>
      </rPr>
      <t>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</si>
  <si>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</t>
    </r>
    <r>
      <rPr>
        <b/>
        <i/>
        <sz val="9"/>
        <rFont val="GHEA Grapalat"/>
        <family val="3"/>
      </rPr>
      <t>)</t>
    </r>
  </si>
  <si>
    <r>
      <t>1.2 ԾԱՌԱՅՈՒԹՅՈՒՆՆԵՐԻ ԵՎ ԱՊՐԱՆՔՆԵՐԻ ՁԵՌՔ ԲԵՐՈՒՄ (</t>
    </r>
    <r>
      <rPr>
        <sz val="9"/>
        <rFont val="GHEA Grapalat"/>
        <family val="3"/>
      </rPr>
      <t>տող4210+տող4220+տող4230+տող4240+տող4250+տող4260</t>
    </r>
    <r>
      <rPr>
        <b/>
        <sz val="9"/>
        <rFont val="GHEA Grapalat"/>
        <family val="3"/>
      </rPr>
      <t>)</t>
    </r>
  </si>
  <si>
    <r>
      <t>ՇԱՐՈՒՆԱԿԱԿԱՆ ԾԱԽՍԵՐ (</t>
    </r>
    <r>
      <rPr>
        <i/>
        <sz val="9"/>
        <rFont val="GHEA Grapalat"/>
        <family val="3"/>
      </rPr>
      <t>տող4211+տող4212+տող4213+տող4214+տող4215+տող4216+տող4217</t>
    </r>
    <r>
      <rPr>
        <b/>
        <i/>
        <sz val="9"/>
        <rFont val="GHEA Grapalat"/>
        <family val="3"/>
      </rPr>
      <t>)</t>
    </r>
  </si>
  <si>
    <t xml:space="preserve"> -Գույքի և սարքավորումների վարձակալություն </t>
  </si>
  <si>
    <t>ԾԱՌԱՅՈՂԱԿԱՆ ԳՈՐԾՈՒՂՈՒՄՆԵՐԻ ԳԾՈՎ ԾԱԽՍԵՐ (տող4221+տող4222+տող4223)</t>
  </si>
  <si>
    <t xml:space="preserve">  -Այլ տրանսպորտային ծախսեր</t>
  </si>
  <si>
    <r>
      <t>ՊԱՅՄԱՆԱԳՐԱՅԻՆ ԱՅԼ ԾԱՌԱՅՈՒԹՅՈՒՆՆԵՐԻ ՁԵՌՔ ԲԵՐՈՒՄ (</t>
    </r>
    <r>
      <rPr>
        <i/>
        <sz val="9"/>
        <rFont val="GHEA Grapalat"/>
        <family val="3"/>
      </rPr>
      <t>տող4231+տող4232+տող4233+տող4234+տող4235+տող4236+տող4237+տող4238</t>
    </r>
    <r>
      <rPr>
        <b/>
        <i/>
        <sz val="9"/>
        <rFont val="GHEA Grapalat"/>
        <family val="3"/>
      </rPr>
      <t>)</t>
    </r>
  </si>
  <si>
    <t xml:space="preserve">  -Աշխատակազմի մասնագիտական զարգացման ծառայություններ</t>
  </si>
  <si>
    <t xml:space="preserve">  -Ներկայացուցչական ծախսեր</t>
  </si>
  <si>
    <t xml:space="preserve">  -Ընդհանուր բնույթի այլ ծառայություններ</t>
  </si>
  <si>
    <r>
      <t xml:space="preserve"> ԱՅԼ ՄԱՍՆԱԳԻՏԱԿԱՆ ԾԱՌԱՅՈՒԹՅՈՒՆՆԵՐԻ ՁԵՌՔ ԲԵՐՈՒՄ  </t>
    </r>
    <r>
      <rPr>
        <sz val="9"/>
        <rFont val="GHEA Grapalat"/>
        <family val="3"/>
      </rPr>
      <t>(տող 4241)</t>
    </r>
  </si>
  <si>
    <r>
      <t xml:space="preserve">ԸՆԹԱՑԻԿ ՆՈՐՈԳՈՒՄ ԵՎ ՊԱՀՊԱՆՈՒՄ (ծառայություններ և նյութեր) </t>
    </r>
    <r>
      <rPr>
        <sz val="8"/>
        <rFont val="GHEA Grapalat"/>
        <family val="3"/>
      </rPr>
      <t>(տող4251+տող4252)</t>
    </r>
  </si>
  <si>
    <t xml:space="preserve">  -Մեքենաների և սարքավորումների ընթացիկ նորոգում և պահպանում</t>
  </si>
  <si>
    <r>
      <t xml:space="preserve"> ՆՅՈՒԹԵՐ </t>
    </r>
    <r>
      <rPr>
        <i/>
        <sz val="9"/>
        <rFont val="GHEA Grapalat"/>
        <family val="3"/>
      </rPr>
      <t>(տող4261+տող4262+տող4263+տող4264+տող4265+տող4266+տող4267+տող4268</t>
    </r>
    <r>
      <rPr>
        <b/>
        <i/>
        <sz val="9"/>
        <rFont val="GHEA Grapalat"/>
        <family val="3"/>
      </rPr>
      <t>)</t>
    </r>
  </si>
  <si>
    <t xml:space="preserve">  -Առողջապահական  և լաբորատոր նյութեր</t>
  </si>
  <si>
    <t xml:space="preserve">  -Կենցաղային և հանրային սննդի նյութեր</t>
  </si>
  <si>
    <r>
      <t xml:space="preserve"> 1.3 ՏՈԿՈՍԱՎՃԱՐՆԵՐ (</t>
    </r>
    <r>
      <rPr>
        <i/>
        <sz val="9"/>
        <rFont val="GHEA Grapalat"/>
        <family val="3"/>
      </rPr>
      <t>տող4310+տող 4320+տող4330</t>
    </r>
    <r>
      <rPr>
        <b/>
        <i/>
        <sz val="9"/>
        <rFont val="GHEA Grapalat"/>
        <family val="3"/>
      </rPr>
      <t>)</t>
    </r>
  </si>
  <si>
    <r>
      <t>ՆԵՐՔԻՆ ՏՈԿՈՍԱՎՃԱՐՆԵՐ (</t>
    </r>
    <r>
      <rPr>
        <i/>
        <sz val="9"/>
        <rFont val="GHEA Grapalat"/>
        <family val="3"/>
      </rPr>
      <t>տող4311+տող4312</t>
    </r>
    <r>
      <rPr>
        <b/>
        <i/>
        <sz val="9"/>
        <rFont val="GHEA Grapalat"/>
        <family val="3"/>
      </rPr>
      <t>)</t>
    </r>
  </si>
  <si>
    <r>
      <t>ԱՐՏԱՔԻՆ ՏՈԿՈՍԱՎՃԱՐՆԵՐ (</t>
    </r>
    <r>
      <rPr>
        <i/>
        <sz val="9"/>
        <rFont val="GHEA Grapalat"/>
        <family val="3"/>
      </rPr>
      <t>տող4321+տող4322</t>
    </r>
    <r>
      <rPr>
        <b/>
        <i/>
        <sz val="9"/>
        <rFont val="GHEA Grapalat"/>
        <family val="3"/>
      </rPr>
      <t>)</t>
    </r>
  </si>
  <si>
    <t xml:space="preserve">  -Արտաքին արժեթղթերի գծով տոկոսավճարներ</t>
  </si>
  <si>
    <r>
      <t xml:space="preserve"> ՓՈԽԱՌՈՒԹՅՈՒՆՆԵՐԻ ՀԵՏ ԿԱՊՎԱԾ ՎՃԱՐՆԵՐ (</t>
    </r>
    <r>
      <rPr>
        <i/>
        <sz val="9"/>
        <rFont val="GHEA Grapalat"/>
        <family val="3"/>
      </rPr>
      <t>տող4331+տող4332+տող4333</t>
    </r>
    <r>
      <rPr>
        <b/>
        <i/>
        <sz val="9"/>
        <rFont val="GHEA Grapalat"/>
        <family val="3"/>
      </rPr>
      <t>)</t>
    </r>
  </si>
  <si>
    <r>
      <t xml:space="preserve">1.4 ՍՈՒԲՍԻԴԻԱՆԵՐ  </t>
    </r>
    <r>
      <rPr>
        <sz val="9"/>
        <rFont val="GHEA Grapalat"/>
        <family val="3"/>
      </rPr>
      <t>(տող4410+տող4420</t>
    </r>
    <r>
      <rPr>
        <b/>
        <sz val="9"/>
        <rFont val="GHEA Grapalat"/>
        <family val="3"/>
      </rPr>
      <t>)</t>
    </r>
  </si>
  <si>
    <r>
      <t>ՍՈՒԲՍԻԴԻԱՆԵՐ ՊԵՏԱԿԱՆ (ՀԱՄԱՅՆՔԱՅԻՆ) ԿԱԶՄԱԿԵՐՊՈՒԹՅՈՒՆՆԵՐԻՆ (</t>
    </r>
    <r>
      <rPr>
        <i/>
        <sz val="9"/>
        <rFont val="GHEA Grapalat"/>
        <family val="3"/>
      </rPr>
      <t>տող4411+տող4412</t>
    </r>
    <r>
      <rPr>
        <b/>
        <i/>
        <sz val="9"/>
        <rFont val="GHEA Grapalat"/>
        <family val="3"/>
      </rPr>
      <t>)</t>
    </r>
  </si>
  <si>
    <t xml:space="preserve"> -Սուբսիդիաներ ոչ ֆինանսական պետական (hամայնքային) կազմակերպություններին</t>
  </si>
  <si>
    <r>
      <t>ՍՈՒԲՍԻԴԻԱՆԵՐ ՈՉ ՊԵՏԱԿԱՆ (ՈՉ ՀԱՄԱՅՆՔԱՅԻՆ) ԿԱԶՄԱԿԵՐՊՈՒԹՅՈՒՆՆԵՐԻՆ (</t>
    </r>
    <r>
      <rPr>
        <i/>
        <sz val="9"/>
        <rFont val="GHEA Grapalat"/>
        <family val="3"/>
      </rPr>
      <t>տող4421+տող4422</t>
    </r>
    <r>
      <rPr>
        <b/>
        <i/>
        <sz val="9"/>
        <rFont val="GHEA Grapalat"/>
        <family val="3"/>
      </rPr>
      <t>)</t>
    </r>
  </si>
  <si>
    <t xml:space="preserve">  -Սուբսիդիաներ ոչ պետական (ոչ hամայնքային) ֆինանսական  կազմակերպություններին </t>
  </si>
  <si>
    <r>
      <t>1.5 ԴՐԱՄԱՇՆՈՐՀՆԵՐ (</t>
    </r>
    <r>
      <rPr>
        <sz val="9"/>
        <rFont val="GHEA Grapalat"/>
        <family val="3"/>
      </rPr>
      <t>տող4510+տող4520+տող4530+տող4540</t>
    </r>
    <r>
      <rPr>
        <b/>
        <sz val="9"/>
        <rFont val="GHEA Grapalat"/>
        <family val="3"/>
      </rPr>
      <t>)</t>
    </r>
  </si>
  <si>
    <r>
      <t>ԴՐԱՄԱՇՆՈՐՀՆԵՐ ՕՏԱՐԵՐԿՐՅԱ ԿԱՌԱՎԱՐՈՒԹՅՈՒՆՆԵՐԻՆ (</t>
    </r>
    <r>
      <rPr>
        <i/>
        <sz val="9"/>
        <rFont val="GHEA Grapalat"/>
        <family val="3"/>
      </rPr>
      <t>տող4511+տող4512</t>
    </r>
    <r>
      <rPr>
        <b/>
        <i/>
        <sz val="9"/>
        <rFont val="GHEA Grapalat"/>
        <family val="3"/>
      </rPr>
      <t>)</t>
    </r>
  </si>
  <si>
    <t>-Կապիտալ դրամաշնորհներ օտարերկրյա կառավարություններին</t>
  </si>
  <si>
    <r>
      <t xml:space="preserve">ԴՐԱՄԱՇՆՈՐՀՆԵՐ ՄԻՋԱԶԳԱՅԻՆ ԿԱԶՄԱԿԵՐՊՈՒԹՅՈՒՆՆԵՐԻՆ </t>
    </r>
    <r>
      <rPr>
        <i/>
        <sz val="9"/>
        <rFont val="GHEA Grapalat"/>
        <family val="3"/>
      </rPr>
      <t>(տող4521+տող4522</t>
    </r>
    <r>
      <rPr>
        <b/>
        <i/>
        <sz val="9"/>
        <rFont val="GHEA Grapalat"/>
        <family val="3"/>
      </rPr>
      <t>)</t>
    </r>
  </si>
  <si>
    <r>
      <t>ԸՆԹԱՑԻԿ ԴՐԱՄԱՇՆՈՐՀՆԵՐ ՊԵՏԱԿԱՆ ՀԱՏՎԱԾԻ ԱՅԼ ՄԱԿԱՐԴԱԿՆԵՐԻՆ (</t>
    </r>
    <r>
      <rPr>
        <i/>
        <sz val="9"/>
        <rFont val="GHEA Grapalat"/>
        <family val="3"/>
      </rPr>
      <t>տող4531+տող4532+տող4533</t>
    </r>
    <r>
      <rPr>
        <b/>
        <i/>
        <sz val="9"/>
        <rFont val="GHEA Grapalat"/>
        <family val="3"/>
      </rPr>
      <t>)</t>
    </r>
  </si>
  <si>
    <r>
      <t xml:space="preserve"> - Այլ ընթացիկ դրամաշնորհներ
(</t>
    </r>
    <r>
      <rPr>
        <sz val="9"/>
        <rFont val="GHEA Grapalat"/>
        <family val="3"/>
      </rPr>
      <t>տող 4534+տող 4535 +տող 4536</t>
    </r>
    <r>
      <rPr>
        <b/>
        <sz val="9"/>
        <rFont val="GHEA Grapalat"/>
        <family val="3"/>
      </rPr>
      <t>)</t>
    </r>
  </si>
  <si>
    <t xml:space="preserve">-ՀՀ այլ համայնքներին </t>
  </si>
  <si>
    <r>
      <t>ԿԱՊԻՏԱԼ ԴՐԱՄԱՇՆՈՐՀՆԵՐ ՊԵՏԱԿԱՆ ՀԱՏՎԱԾԻ ԱՅԼ ՄԱԿԱՐԴԱԿՆԵՐԻՆ (</t>
    </r>
    <r>
      <rPr>
        <i/>
        <sz val="9"/>
        <rFont val="GHEA Grapalat"/>
        <family val="3"/>
      </rPr>
      <t>տող4541+տող4542+տող4543</t>
    </r>
    <r>
      <rPr>
        <b/>
        <i/>
        <sz val="9"/>
        <rFont val="GHEA Grapalat"/>
        <family val="3"/>
      </rPr>
      <t>)</t>
    </r>
  </si>
  <si>
    <r>
      <t xml:space="preserve"> -Այլ կապիտալ դրամաշնորհներ
(</t>
    </r>
    <r>
      <rPr>
        <sz val="9"/>
        <rFont val="GHEA Grapalat"/>
        <family val="3"/>
      </rPr>
      <t>տող 4544+տող 4545 +տող 4546</t>
    </r>
    <r>
      <rPr>
        <b/>
        <sz val="9"/>
        <rFont val="GHEA Grapalat"/>
        <family val="3"/>
      </rPr>
      <t>)</t>
    </r>
  </si>
  <si>
    <r>
      <t xml:space="preserve">1.6 ՍՈՑԻԱԼԱԿԱՆ ՆՊԱՍՏՆԵՐ ԵՎ ԿԵՆՍԱԹՈՇԱԿՆԵՐ </t>
    </r>
    <r>
      <rPr>
        <i/>
        <sz val="9"/>
        <rFont val="GHEA Grapalat"/>
        <family val="3"/>
      </rPr>
      <t>(տող4610+տող4630+տող4640</t>
    </r>
    <r>
      <rPr>
        <b/>
        <i/>
        <sz val="9"/>
        <rFont val="GHEA Grapalat"/>
        <family val="3"/>
      </rPr>
      <t>)</t>
    </r>
  </si>
  <si>
    <r>
      <t xml:space="preserve"> ՍՈՑԻԱԼԱԿԱՆ ՕԳՆՈՒԹՅԱՆ ԴՐԱՄԱԿԱՆ ԱՐՏԱՀԱՅՏՈՒԹՅԱՄԲ ՆՊԱՍՏՆԵՐ (ԲՅՈՒՋԵԻՑ) (</t>
    </r>
    <r>
      <rPr>
        <i/>
        <sz val="9"/>
        <rFont val="GHEA Grapalat"/>
        <family val="3"/>
      </rPr>
      <t>տող4631+տող4632+տող4633+տող4634</t>
    </r>
    <r>
      <rPr>
        <b/>
        <i/>
        <sz val="9"/>
        <rFont val="GHEA Grapalat"/>
        <family val="3"/>
      </rPr>
      <t>)</t>
    </r>
  </si>
  <si>
    <r>
      <t xml:space="preserve"> ԿԵՆՍԱԹՈՇԱԿՆԵՐ (</t>
    </r>
    <r>
      <rPr>
        <i/>
        <sz val="9"/>
        <rFont val="GHEA Grapalat"/>
        <family val="3"/>
      </rPr>
      <t>տող4641)</t>
    </r>
  </si>
  <si>
    <r>
      <t>1.7 ԱՅԼ ԾԱԽՍԵՐ (</t>
    </r>
    <r>
      <rPr>
        <i/>
        <sz val="9"/>
        <rFont val="GHEA Grapalat"/>
        <family val="3"/>
      </rPr>
      <t>տող4710+տող4720+տող4730+տող4740+տող4750+տող4760+տող4770</t>
    </r>
    <r>
      <rPr>
        <b/>
        <i/>
        <sz val="9"/>
        <rFont val="GHEA Grapalat"/>
        <family val="3"/>
      </rPr>
      <t>)</t>
    </r>
  </si>
  <si>
    <r>
      <t>ՆՎԻՐԱՏՎՈՒԹՅՈՒՆՆԵՐ ՈՉ ԿԱՌԱՎԱՐԱԿԱՆ (ՀԱՍԱՐԱԿԱԿԱՆ) ԿԱԶՄԱԿԵՐՊՈՒԹՅՈՒՆՆԵՐԻՆ (</t>
    </r>
    <r>
      <rPr>
        <i/>
        <sz val="9"/>
        <rFont val="GHEA Grapalat"/>
        <family val="3"/>
      </rPr>
      <t>տող4711+տող4712</t>
    </r>
    <r>
      <rPr>
        <b/>
        <i/>
        <sz val="9"/>
        <rFont val="GHEA Grapalat"/>
        <family val="3"/>
      </rPr>
      <t>)</t>
    </r>
  </si>
  <si>
    <r>
      <t>ՀԱՐԿԵՐ, ՊԱՐՏԱԴԻՐ ՎՃԱՐՆԵՐ ԵՎ ՏՈՒՅԺԵՐ, ՈՐՈՆՔ ԿԱՌԱՎԱՐՄԱՆ ՏԱՐԲԵՐ ՄԱԿԱՐԴԱԿՆԵՐԻ ԿՈՂՄԻՑ ԿԻՐԱՌՎՈՒՄ ԵՆ ՄԻՄՅԱՆՑ ՆԿԱՏՄԱՄԲ (</t>
    </r>
    <r>
      <rPr>
        <i/>
        <sz val="9"/>
        <rFont val="GHEA Grapalat"/>
        <family val="3"/>
      </rPr>
      <t>տող4721+տող4722+տող4723+տող4724</t>
    </r>
    <r>
      <rPr>
        <b/>
        <i/>
        <sz val="9"/>
        <rFont val="GHEA Grapalat"/>
        <family val="3"/>
      </rPr>
      <t>)</t>
    </r>
  </si>
  <si>
    <r>
      <t>ԴԱՏԱՐԱՆՆԵՐԻ ԿՈՂՄԻՑ ՆՇԱՆԱԿՎԱԾ ՏՈՒՅԺԵՐ ԵՎ ՏՈՒԳԱՆՔՆԵՐ (</t>
    </r>
    <r>
      <rPr>
        <i/>
        <sz val="9"/>
        <rFont val="GHEA Grapalat"/>
        <family val="3"/>
      </rPr>
      <t>տող4731</t>
    </r>
    <r>
      <rPr>
        <b/>
        <i/>
        <sz val="9"/>
        <rFont val="GHEA Grapalat"/>
        <family val="3"/>
      </rPr>
      <t>)</t>
    </r>
  </si>
  <si>
    <r>
      <t>ԿԱՌԱՎԱՐՄԱՆ ՄԱՐՄԻՆՆԵՐԻ ԳՈՐԾՈՒՆԵՈՒԹՅԱՆ ՀԵՏԵՎԱՆՔՈՎ ԱՌԱՋԱՑԱԾ ՎՆԱՍՆԵՐԻ ԿԱՄ ՎՆԱՍՎԱԾՔՆԵՐԻ  ՎԵՐԱԿԱՆԳՆՈՒՄ (</t>
    </r>
    <r>
      <rPr>
        <i/>
        <sz val="9"/>
        <rFont val="GHEA Grapalat"/>
        <family val="3"/>
      </rPr>
      <t>տող4751)</t>
    </r>
  </si>
  <si>
    <r>
      <t xml:space="preserve">ՊԱՀՈՒՍՏԱՅԻՆ ՄԻՋՈՑՆԵՐ </t>
    </r>
    <r>
      <rPr>
        <i/>
        <sz val="9"/>
        <rFont val="GHEA Grapalat"/>
        <family val="3"/>
      </rPr>
      <t>(տող4771</t>
    </r>
    <r>
      <rPr>
        <b/>
        <i/>
        <sz val="9"/>
        <rFont val="GHEA Grapalat"/>
        <family val="3"/>
      </rPr>
      <t>)</t>
    </r>
  </si>
  <si>
    <r>
      <t>Բ. ՈՉ ՖԻՆԱՆՍԱԿԱՆ ԱԿՏԻՎՆԵՐԻ ԳԾՈՎ ԾԱԽՍԵՐ
(</t>
    </r>
    <r>
      <rPr>
        <sz val="10"/>
        <rFont val="GHEA Grapalat"/>
        <family val="3"/>
      </rPr>
      <t>տող5100+տող5200+տող5300+տող5400</t>
    </r>
    <r>
      <rPr>
        <b/>
        <sz val="10"/>
        <rFont val="GHEA Grapalat"/>
        <family val="3"/>
      </rPr>
      <t>)</t>
    </r>
  </si>
  <si>
    <r>
      <t>1.1. ՀԻՄՆԱԿԱՆ ՄԻՋՈՑՆԵՐ
(</t>
    </r>
    <r>
      <rPr>
        <sz val="9"/>
        <rFont val="GHEA Grapalat"/>
        <family val="3"/>
      </rPr>
      <t>տող5110+տող5120+տող5130</t>
    </r>
    <r>
      <rPr>
        <b/>
        <sz val="9"/>
        <rFont val="GHEA Grapalat"/>
        <family val="3"/>
      </rPr>
      <t>)</t>
    </r>
  </si>
  <si>
    <r>
      <t>ՇԵՆՔԵՐ ԵՎ ՇԻՆՈՒԹՅՈՒՆՆԵՐ
(</t>
    </r>
    <r>
      <rPr>
        <sz val="9"/>
        <rFont val="GHEA Grapalat"/>
        <family val="3"/>
      </rPr>
      <t>տող5111+տող5112+տող5113</t>
    </r>
    <r>
      <rPr>
        <b/>
        <sz val="9"/>
        <rFont val="GHEA Grapalat"/>
        <family val="3"/>
      </rPr>
      <t>)</t>
    </r>
  </si>
  <si>
    <r>
      <t>ՄԵՔԵՆԱՆԵՐ ԵՎ ՍԱՐՔԱՎՈՐՈՒՄՆԵՐ
(</t>
    </r>
    <r>
      <rPr>
        <sz val="9"/>
        <rFont val="GHEA Grapalat"/>
        <family val="3"/>
      </rPr>
      <t>տող5121+ տող5122+տող5123</t>
    </r>
    <r>
      <rPr>
        <b/>
        <sz val="9"/>
        <rFont val="GHEA Grapalat"/>
        <family val="3"/>
      </rPr>
      <t>)</t>
    </r>
  </si>
  <si>
    <r>
      <t xml:space="preserve"> ԱՅԼ ՀԻՄՆԱԿԱՆ ՄԻՋՈՑՆԵՐ
</t>
    </r>
    <r>
      <rPr>
        <sz val="9"/>
        <rFont val="GHEA Grapalat"/>
        <family val="3"/>
      </rPr>
      <t>(տող 5131+տող 5132+տող 5133+ տող5134)</t>
    </r>
  </si>
  <si>
    <r>
      <t xml:space="preserve">1.2 ՊԱՇԱՐՆԵՐ </t>
    </r>
    <r>
      <rPr>
        <sz val="9"/>
        <rFont val="GHEA Grapalat"/>
        <family val="3"/>
      </rPr>
      <t>(տող5211+տող5221+տող5231+տող5241</t>
    </r>
    <r>
      <rPr>
        <b/>
        <sz val="9"/>
        <rFont val="GHEA Grapalat"/>
        <family val="3"/>
      </rPr>
      <t>)</t>
    </r>
  </si>
  <si>
    <r>
      <t>1.3 ԲԱՐՁՐԱՐԺԵՔ ԱԿՏԻՎՆԵՐ (</t>
    </r>
    <r>
      <rPr>
        <sz val="9"/>
        <rFont val="GHEA Grapalat"/>
        <family val="3"/>
      </rPr>
      <t>տող 5311</t>
    </r>
    <r>
      <rPr>
        <b/>
        <sz val="9"/>
        <rFont val="GHEA Grapalat"/>
        <family val="3"/>
      </rPr>
      <t>)</t>
    </r>
  </si>
  <si>
    <r>
      <t>1.4 ՉԱՐՏԱԴՐՎԱԾ ԱԿՏԻՎՆԵՐ
(</t>
    </r>
    <r>
      <rPr>
        <sz val="9"/>
        <rFont val="GHEA Grapalat"/>
        <family val="3"/>
      </rPr>
      <t>տող 5411+տող 5421+տող 5431+տող5441</t>
    </r>
    <r>
      <rPr>
        <b/>
        <sz val="9"/>
        <rFont val="GHEA Grapalat"/>
        <family val="3"/>
      </rPr>
      <t>)</t>
    </r>
  </si>
  <si>
    <r>
      <t xml:space="preserve"> Գ. ՈՉ ՖԻՆԱՆՍԱԿԱՆ ԱԿՏԻՎՆԵՐԻ ԻՐԱՑՈՒՄԻՑ ՄՈՒՏՔԵՐ (</t>
    </r>
    <r>
      <rPr>
        <sz val="10"/>
        <rFont val="GHEA Grapalat"/>
        <family val="3"/>
      </rPr>
      <t>տող6100+տող6200+տող6300+տող6400</t>
    </r>
    <r>
      <rPr>
        <b/>
        <sz val="10"/>
        <rFont val="GHEA Grapalat"/>
        <family val="3"/>
      </rPr>
      <t>)</t>
    </r>
  </si>
  <si>
    <r>
      <t>ՀԻՄՆԱԿԱՆ ՄԻՋՈՑՆԵՐԻ ԻՐԱՑՈՒՄԻՑ ՄՈՒՏՔԵՐ (</t>
    </r>
    <r>
      <rPr>
        <sz val="10"/>
        <rFont val="GHEA Grapalat"/>
        <family val="3"/>
      </rPr>
      <t>տող6110+տող6120+տող6130</t>
    </r>
    <r>
      <rPr>
        <b/>
        <sz val="10"/>
        <rFont val="GHEA Grapalat"/>
        <family val="3"/>
      </rPr>
      <t>)</t>
    </r>
  </si>
  <si>
    <r>
      <t xml:space="preserve">ԱՅԼ ՊԱՇԱՐՆԵՐԻ ԻՐԱՑՈՒՄԻՑ ՄՈՒՏՔԵՐ </t>
    </r>
    <r>
      <rPr>
        <sz val="10"/>
        <rFont val="GHEA Grapalat"/>
        <family val="3"/>
      </rPr>
      <t>(տող6221+տող6222+տող6223</t>
    </r>
    <r>
      <rPr>
        <b/>
        <sz val="10"/>
        <rFont val="GHEA Grapalat"/>
        <family val="3"/>
      </rPr>
      <t>)</t>
    </r>
  </si>
  <si>
    <r>
      <t>ԲԱՐՁՐԱՐԺԵՔ ԱԿՏԻՎՆԵՐԻ ԻՐԱՑՈՒՄԻՑ ՄՈՒՏՔԵՐ   (</t>
    </r>
    <r>
      <rPr>
        <sz val="10"/>
        <rFont val="GHEA Grapalat"/>
        <family val="3"/>
      </rPr>
      <t>տող 6310)</t>
    </r>
  </si>
  <si>
    <r>
      <t>ՉԱՐՏԱԴՐՎԱԾ ԱԿՏԻՎՆԵՐԻ ԻՐԱՑՈՒՄԻՑ ՄՈՒՏՔԵՐ`
(</t>
    </r>
    <r>
      <rPr>
        <sz val="10"/>
        <rFont val="GHEA Grapalat"/>
        <family val="3"/>
      </rPr>
      <t>տող6410+տող6420+տող6430+տող6440</t>
    </r>
    <r>
      <rPr>
        <b/>
        <sz val="10"/>
        <rFont val="GHEA Grapalat"/>
        <family val="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</si>
</sst>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sz val="10"/>
      <name val="GHEA Grapalat"/>
      <family val="3"/>
    </font>
    <font>
      <sz val="12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b/>
      <i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Continuous" vertical="center" wrapText="1"/>
    </xf>
    <xf numFmtId="0" fontId="1" fillId="2" borderId="4" xfId="0" applyFont="1" applyFill="1" applyBorder="1" applyAlignment="1">
      <alignment horizontal="centerContinuous" vertical="center" wrapText="1"/>
    </xf>
    <xf numFmtId="0" fontId="1" fillId="2" borderId="2" xfId="0" applyFont="1" applyFill="1" applyBorder="1" applyAlignment="1">
      <alignment horizontal="centerContinuous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/>
    </xf>
    <xf numFmtId="164" fontId="5" fillId="2" borderId="27" xfId="0" applyNumberFormat="1" applyFont="1" applyFill="1" applyBorder="1" applyAlignment="1">
      <alignment horizontal="center" vertical="center"/>
    </xf>
    <xf numFmtId="164" fontId="5" fillId="2" borderId="28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3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3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readingOrder="1"/>
    </xf>
    <xf numFmtId="49" fontId="4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1" fillId="2" borderId="29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49" fontId="1" fillId="2" borderId="29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xakan-2019-9%20amis\Verc\texakan-9%20amis-u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amutner"/>
      <sheetName val="Gorcarnakan caxs"/>
      <sheetName val="Tntesagitakan "/>
      <sheetName val="Dificit"/>
      <sheetName val="Dificiti caxs"/>
    </sheetNames>
    <sheetDataSet>
      <sheetData sheetId="0">
        <row r="116">
          <cell r="F116">
            <v>4139805.8265</v>
          </cell>
          <cell r="I116">
            <v>5382590.9083000002</v>
          </cell>
          <cell r="L116">
            <v>932021.05570000003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4"/>
  <sheetViews>
    <sheetView tabSelected="1" workbookViewId="0">
      <selection activeCell="A6" sqref="A6"/>
    </sheetView>
  </sheetViews>
  <sheetFormatPr defaultRowHeight="13.5" x14ac:dyDescent="0.2"/>
  <cols>
    <col min="1" max="1" width="5.85546875" style="54" customWidth="1"/>
    <col min="2" max="2" width="50.5703125" style="4" customWidth="1"/>
    <col min="3" max="3" width="7.28515625" style="67" customWidth="1"/>
    <col min="4" max="4" width="14.85546875" style="4" customWidth="1"/>
    <col min="5" max="5" width="12.85546875" style="4" bestFit="1" customWidth="1"/>
    <col min="6" max="6" width="13" style="4" bestFit="1" customWidth="1"/>
    <col min="7" max="7" width="14.85546875" style="4" customWidth="1"/>
    <col min="8" max="8" width="14.140625" style="4" bestFit="1" customWidth="1"/>
    <col min="9" max="9" width="13.5703125" style="4" bestFit="1" customWidth="1"/>
    <col min="10" max="10" width="14.85546875" style="4" customWidth="1"/>
    <col min="11" max="11" width="12.28515625" style="4" customWidth="1"/>
    <col min="12" max="12" width="13.42578125" style="4" customWidth="1"/>
    <col min="13" max="256" width="9.140625" style="4"/>
    <col min="257" max="257" width="5.85546875" style="4" customWidth="1"/>
    <col min="258" max="258" width="50.5703125" style="4" customWidth="1"/>
    <col min="259" max="259" width="7.28515625" style="4" customWidth="1"/>
    <col min="260" max="260" width="14.85546875" style="4" customWidth="1"/>
    <col min="261" max="261" width="12.85546875" style="4" bestFit="1" customWidth="1"/>
    <col min="262" max="262" width="13" style="4" bestFit="1" customWidth="1"/>
    <col min="263" max="263" width="14.85546875" style="4" customWidth="1"/>
    <col min="264" max="264" width="14.140625" style="4" bestFit="1" customWidth="1"/>
    <col min="265" max="265" width="13.5703125" style="4" bestFit="1" customWidth="1"/>
    <col min="266" max="266" width="14.85546875" style="4" customWidth="1"/>
    <col min="267" max="267" width="12.28515625" style="4" customWidth="1"/>
    <col min="268" max="268" width="13.42578125" style="4" customWidth="1"/>
    <col min="269" max="512" width="9.140625" style="4"/>
    <col min="513" max="513" width="5.85546875" style="4" customWidth="1"/>
    <col min="514" max="514" width="50.5703125" style="4" customWidth="1"/>
    <col min="515" max="515" width="7.28515625" style="4" customWidth="1"/>
    <col min="516" max="516" width="14.85546875" style="4" customWidth="1"/>
    <col min="517" max="517" width="12.85546875" style="4" bestFit="1" customWidth="1"/>
    <col min="518" max="518" width="13" style="4" bestFit="1" customWidth="1"/>
    <col min="519" max="519" width="14.85546875" style="4" customWidth="1"/>
    <col min="520" max="520" width="14.140625" style="4" bestFit="1" customWidth="1"/>
    <col min="521" max="521" width="13.5703125" style="4" bestFit="1" customWidth="1"/>
    <col min="522" max="522" width="14.85546875" style="4" customWidth="1"/>
    <col min="523" max="523" width="12.28515625" style="4" customWidth="1"/>
    <col min="524" max="524" width="13.42578125" style="4" customWidth="1"/>
    <col min="525" max="768" width="9.140625" style="4"/>
    <col min="769" max="769" width="5.85546875" style="4" customWidth="1"/>
    <col min="770" max="770" width="50.5703125" style="4" customWidth="1"/>
    <col min="771" max="771" width="7.28515625" style="4" customWidth="1"/>
    <col min="772" max="772" width="14.85546875" style="4" customWidth="1"/>
    <col min="773" max="773" width="12.85546875" style="4" bestFit="1" customWidth="1"/>
    <col min="774" max="774" width="13" style="4" bestFit="1" customWidth="1"/>
    <col min="775" max="775" width="14.85546875" style="4" customWidth="1"/>
    <col min="776" max="776" width="14.140625" style="4" bestFit="1" customWidth="1"/>
    <col min="777" max="777" width="13.5703125" style="4" bestFit="1" customWidth="1"/>
    <col min="778" max="778" width="14.85546875" style="4" customWidth="1"/>
    <col min="779" max="779" width="12.28515625" style="4" customWidth="1"/>
    <col min="780" max="780" width="13.42578125" style="4" customWidth="1"/>
    <col min="781" max="1024" width="9.140625" style="4"/>
    <col min="1025" max="1025" width="5.85546875" style="4" customWidth="1"/>
    <col min="1026" max="1026" width="50.5703125" style="4" customWidth="1"/>
    <col min="1027" max="1027" width="7.28515625" style="4" customWidth="1"/>
    <col min="1028" max="1028" width="14.85546875" style="4" customWidth="1"/>
    <col min="1029" max="1029" width="12.85546875" style="4" bestFit="1" customWidth="1"/>
    <col min="1030" max="1030" width="13" style="4" bestFit="1" customWidth="1"/>
    <col min="1031" max="1031" width="14.85546875" style="4" customWidth="1"/>
    <col min="1032" max="1032" width="14.140625" style="4" bestFit="1" customWidth="1"/>
    <col min="1033" max="1033" width="13.5703125" style="4" bestFit="1" customWidth="1"/>
    <col min="1034" max="1034" width="14.85546875" style="4" customWidth="1"/>
    <col min="1035" max="1035" width="12.28515625" style="4" customWidth="1"/>
    <col min="1036" max="1036" width="13.42578125" style="4" customWidth="1"/>
    <col min="1037" max="1280" width="9.140625" style="4"/>
    <col min="1281" max="1281" width="5.85546875" style="4" customWidth="1"/>
    <col min="1282" max="1282" width="50.5703125" style="4" customWidth="1"/>
    <col min="1283" max="1283" width="7.28515625" style="4" customWidth="1"/>
    <col min="1284" max="1284" width="14.85546875" style="4" customWidth="1"/>
    <col min="1285" max="1285" width="12.85546875" style="4" bestFit="1" customWidth="1"/>
    <col min="1286" max="1286" width="13" style="4" bestFit="1" customWidth="1"/>
    <col min="1287" max="1287" width="14.85546875" style="4" customWidth="1"/>
    <col min="1288" max="1288" width="14.140625" style="4" bestFit="1" customWidth="1"/>
    <col min="1289" max="1289" width="13.5703125" style="4" bestFit="1" customWidth="1"/>
    <col min="1290" max="1290" width="14.85546875" style="4" customWidth="1"/>
    <col min="1291" max="1291" width="12.28515625" style="4" customWidth="1"/>
    <col min="1292" max="1292" width="13.42578125" style="4" customWidth="1"/>
    <col min="1293" max="1536" width="9.140625" style="4"/>
    <col min="1537" max="1537" width="5.85546875" style="4" customWidth="1"/>
    <col min="1538" max="1538" width="50.5703125" style="4" customWidth="1"/>
    <col min="1539" max="1539" width="7.28515625" style="4" customWidth="1"/>
    <col min="1540" max="1540" width="14.85546875" style="4" customWidth="1"/>
    <col min="1541" max="1541" width="12.85546875" style="4" bestFit="1" customWidth="1"/>
    <col min="1542" max="1542" width="13" style="4" bestFit="1" customWidth="1"/>
    <col min="1543" max="1543" width="14.85546875" style="4" customWidth="1"/>
    <col min="1544" max="1544" width="14.140625" style="4" bestFit="1" customWidth="1"/>
    <col min="1545" max="1545" width="13.5703125" style="4" bestFit="1" customWidth="1"/>
    <col min="1546" max="1546" width="14.85546875" style="4" customWidth="1"/>
    <col min="1547" max="1547" width="12.28515625" style="4" customWidth="1"/>
    <col min="1548" max="1548" width="13.42578125" style="4" customWidth="1"/>
    <col min="1549" max="1792" width="9.140625" style="4"/>
    <col min="1793" max="1793" width="5.85546875" style="4" customWidth="1"/>
    <col min="1794" max="1794" width="50.5703125" style="4" customWidth="1"/>
    <col min="1795" max="1795" width="7.28515625" style="4" customWidth="1"/>
    <col min="1796" max="1796" width="14.85546875" style="4" customWidth="1"/>
    <col min="1797" max="1797" width="12.85546875" style="4" bestFit="1" customWidth="1"/>
    <col min="1798" max="1798" width="13" style="4" bestFit="1" customWidth="1"/>
    <col min="1799" max="1799" width="14.85546875" style="4" customWidth="1"/>
    <col min="1800" max="1800" width="14.140625" style="4" bestFit="1" customWidth="1"/>
    <col min="1801" max="1801" width="13.5703125" style="4" bestFit="1" customWidth="1"/>
    <col min="1802" max="1802" width="14.85546875" style="4" customWidth="1"/>
    <col min="1803" max="1803" width="12.28515625" style="4" customWidth="1"/>
    <col min="1804" max="1804" width="13.42578125" style="4" customWidth="1"/>
    <col min="1805" max="2048" width="9.140625" style="4"/>
    <col min="2049" max="2049" width="5.85546875" style="4" customWidth="1"/>
    <col min="2050" max="2050" width="50.5703125" style="4" customWidth="1"/>
    <col min="2051" max="2051" width="7.28515625" style="4" customWidth="1"/>
    <col min="2052" max="2052" width="14.85546875" style="4" customWidth="1"/>
    <col min="2053" max="2053" width="12.85546875" style="4" bestFit="1" customWidth="1"/>
    <col min="2054" max="2054" width="13" style="4" bestFit="1" customWidth="1"/>
    <col min="2055" max="2055" width="14.85546875" style="4" customWidth="1"/>
    <col min="2056" max="2056" width="14.140625" style="4" bestFit="1" customWidth="1"/>
    <col min="2057" max="2057" width="13.5703125" style="4" bestFit="1" customWidth="1"/>
    <col min="2058" max="2058" width="14.85546875" style="4" customWidth="1"/>
    <col min="2059" max="2059" width="12.28515625" style="4" customWidth="1"/>
    <col min="2060" max="2060" width="13.42578125" style="4" customWidth="1"/>
    <col min="2061" max="2304" width="9.140625" style="4"/>
    <col min="2305" max="2305" width="5.85546875" style="4" customWidth="1"/>
    <col min="2306" max="2306" width="50.5703125" style="4" customWidth="1"/>
    <col min="2307" max="2307" width="7.28515625" style="4" customWidth="1"/>
    <col min="2308" max="2308" width="14.85546875" style="4" customWidth="1"/>
    <col min="2309" max="2309" width="12.85546875" style="4" bestFit="1" customWidth="1"/>
    <col min="2310" max="2310" width="13" style="4" bestFit="1" customWidth="1"/>
    <col min="2311" max="2311" width="14.85546875" style="4" customWidth="1"/>
    <col min="2312" max="2312" width="14.140625" style="4" bestFit="1" customWidth="1"/>
    <col min="2313" max="2313" width="13.5703125" style="4" bestFit="1" customWidth="1"/>
    <col min="2314" max="2314" width="14.85546875" style="4" customWidth="1"/>
    <col min="2315" max="2315" width="12.28515625" style="4" customWidth="1"/>
    <col min="2316" max="2316" width="13.42578125" style="4" customWidth="1"/>
    <col min="2317" max="2560" width="9.140625" style="4"/>
    <col min="2561" max="2561" width="5.85546875" style="4" customWidth="1"/>
    <col min="2562" max="2562" width="50.5703125" style="4" customWidth="1"/>
    <col min="2563" max="2563" width="7.28515625" style="4" customWidth="1"/>
    <col min="2564" max="2564" width="14.85546875" style="4" customWidth="1"/>
    <col min="2565" max="2565" width="12.85546875" style="4" bestFit="1" customWidth="1"/>
    <col min="2566" max="2566" width="13" style="4" bestFit="1" customWidth="1"/>
    <col min="2567" max="2567" width="14.85546875" style="4" customWidth="1"/>
    <col min="2568" max="2568" width="14.140625" style="4" bestFit="1" customWidth="1"/>
    <col min="2569" max="2569" width="13.5703125" style="4" bestFit="1" customWidth="1"/>
    <col min="2570" max="2570" width="14.85546875" style="4" customWidth="1"/>
    <col min="2571" max="2571" width="12.28515625" style="4" customWidth="1"/>
    <col min="2572" max="2572" width="13.42578125" style="4" customWidth="1"/>
    <col min="2573" max="2816" width="9.140625" style="4"/>
    <col min="2817" max="2817" width="5.85546875" style="4" customWidth="1"/>
    <col min="2818" max="2818" width="50.5703125" style="4" customWidth="1"/>
    <col min="2819" max="2819" width="7.28515625" style="4" customWidth="1"/>
    <col min="2820" max="2820" width="14.85546875" style="4" customWidth="1"/>
    <col min="2821" max="2821" width="12.85546875" style="4" bestFit="1" customWidth="1"/>
    <col min="2822" max="2822" width="13" style="4" bestFit="1" customWidth="1"/>
    <col min="2823" max="2823" width="14.85546875" style="4" customWidth="1"/>
    <col min="2824" max="2824" width="14.140625" style="4" bestFit="1" customWidth="1"/>
    <col min="2825" max="2825" width="13.5703125" style="4" bestFit="1" customWidth="1"/>
    <col min="2826" max="2826" width="14.85546875" style="4" customWidth="1"/>
    <col min="2827" max="2827" width="12.28515625" style="4" customWidth="1"/>
    <col min="2828" max="2828" width="13.42578125" style="4" customWidth="1"/>
    <col min="2829" max="3072" width="9.140625" style="4"/>
    <col min="3073" max="3073" width="5.85546875" style="4" customWidth="1"/>
    <col min="3074" max="3074" width="50.5703125" style="4" customWidth="1"/>
    <col min="3075" max="3075" width="7.28515625" style="4" customWidth="1"/>
    <col min="3076" max="3076" width="14.85546875" style="4" customWidth="1"/>
    <col min="3077" max="3077" width="12.85546875" style="4" bestFit="1" customWidth="1"/>
    <col min="3078" max="3078" width="13" style="4" bestFit="1" customWidth="1"/>
    <col min="3079" max="3079" width="14.85546875" style="4" customWidth="1"/>
    <col min="3080" max="3080" width="14.140625" style="4" bestFit="1" customWidth="1"/>
    <col min="3081" max="3081" width="13.5703125" style="4" bestFit="1" customWidth="1"/>
    <col min="3082" max="3082" width="14.85546875" style="4" customWidth="1"/>
    <col min="3083" max="3083" width="12.28515625" style="4" customWidth="1"/>
    <col min="3084" max="3084" width="13.42578125" style="4" customWidth="1"/>
    <col min="3085" max="3328" width="9.140625" style="4"/>
    <col min="3329" max="3329" width="5.85546875" style="4" customWidth="1"/>
    <col min="3330" max="3330" width="50.5703125" style="4" customWidth="1"/>
    <col min="3331" max="3331" width="7.28515625" style="4" customWidth="1"/>
    <col min="3332" max="3332" width="14.85546875" style="4" customWidth="1"/>
    <col min="3333" max="3333" width="12.85546875" style="4" bestFit="1" customWidth="1"/>
    <col min="3334" max="3334" width="13" style="4" bestFit="1" customWidth="1"/>
    <col min="3335" max="3335" width="14.85546875" style="4" customWidth="1"/>
    <col min="3336" max="3336" width="14.140625" style="4" bestFit="1" customWidth="1"/>
    <col min="3337" max="3337" width="13.5703125" style="4" bestFit="1" customWidth="1"/>
    <col min="3338" max="3338" width="14.85546875" style="4" customWidth="1"/>
    <col min="3339" max="3339" width="12.28515625" style="4" customWidth="1"/>
    <col min="3340" max="3340" width="13.42578125" style="4" customWidth="1"/>
    <col min="3341" max="3584" width="9.140625" style="4"/>
    <col min="3585" max="3585" width="5.85546875" style="4" customWidth="1"/>
    <col min="3586" max="3586" width="50.5703125" style="4" customWidth="1"/>
    <col min="3587" max="3587" width="7.28515625" style="4" customWidth="1"/>
    <col min="3588" max="3588" width="14.85546875" style="4" customWidth="1"/>
    <col min="3589" max="3589" width="12.85546875" style="4" bestFit="1" customWidth="1"/>
    <col min="3590" max="3590" width="13" style="4" bestFit="1" customWidth="1"/>
    <col min="3591" max="3591" width="14.85546875" style="4" customWidth="1"/>
    <col min="3592" max="3592" width="14.140625" style="4" bestFit="1" customWidth="1"/>
    <col min="3593" max="3593" width="13.5703125" style="4" bestFit="1" customWidth="1"/>
    <col min="3594" max="3594" width="14.85546875" style="4" customWidth="1"/>
    <col min="3595" max="3595" width="12.28515625" style="4" customWidth="1"/>
    <col min="3596" max="3596" width="13.42578125" style="4" customWidth="1"/>
    <col min="3597" max="3840" width="9.140625" style="4"/>
    <col min="3841" max="3841" width="5.85546875" style="4" customWidth="1"/>
    <col min="3842" max="3842" width="50.5703125" style="4" customWidth="1"/>
    <col min="3843" max="3843" width="7.28515625" style="4" customWidth="1"/>
    <col min="3844" max="3844" width="14.85546875" style="4" customWidth="1"/>
    <col min="3845" max="3845" width="12.85546875" style="4" bestFit="1" customWidth="1"/>
    <col min="3846" max="3846" width="13" style="4" bestFit="1" customWidth="1"/>
    <col min="3847" max="3847" width="14.85546875" style="4" customWidth="1"/>
    <col min="3848" max="3848" width="14.140625" style="4" bestFit="1" customWidth="1"/>
    <col min="3849" max="3849" width="13.5703125" style="4" bestFit="1" customWidth="1"/>
    <col min="3850" max="3850" width="14.85546875" style="4" customWidth="1"/>
    <col min="3851" max="3851" width="12.28515625" style="4" customWidth="1"/>
    <col min="3852" max="3852" width="13.42578125" style="4" customWidth="1"/>
    <col min="3853" max="4096" width="9.140625" style="4"/>
    <col min="4097" max="4097" width="5.85546875" style="4" customWidth="1"/>
    <col min="4098" max="4098" width="50.5703125" style="4" customWidth="1"/>
    <col min="4099" max="4099" width="7.28515625" style="4" customWidth="1"/>
    <col min="4100" max="4100" width="14.85546875" style="4" customWidth="1"/>
    <col min="4101" max="4101" width="12.85546875" style="4" bestFit="1" customWidth="1"/>
    <col min="4102" max="4102" width="13" style="4" bestFit="1" customWidth="1"/>
    <col min="4103" max="4103" width="14.85546875" style="4" customWidth="1"/>
    <col min="4104" max="4104" width="14.140625" style="4" bestFit="1" customWidth="1"/>
    <col min="4105" max="4105" width="13.5703125" style="4" bestFit="1" customWidth="1"/>
    <col min="4106" max="4106" width="14.85546875" style="4" customWidth="1"/>
    <col min="4107" max="4107" width="12.28515625" style="4" customWidth="1"/>
    <col min="4108" max="4108" width="13.42578125" style="4" customWidth="1"/>
    <col min="4109" max="4352" width="9.140625" style="4"/>
    <col min="4353" max="4353" width="5.85546875" style="4" customWidth="1"/>
    <col min="4354" max="4354" width="50.5703125" style="4" customWidth="1"/>
    <col min="4355" max="4355" width="7.28515625" style="4" customWidth="1"/>
    <col min="4356" max="4356" width="14.85546875" style="4" customWidth="1"/>
    <col min="4357" max="4357" width="12.85546875" style="4" bestFit="1" customWidth="1"/>
    <col min="4358" max="4358" width="13" style="4" bestFit="1" customWidth="1"/>
    <col min="4359" max="4359" width="14.85546875" style="4" customWidth="1"/>
    <col min="4360" max="4360" width="14.140625" style="4" bestFit="1" customWidth="1"/>
    <col min="4361" max="4361" width="13.5703125" style="4" bestFit="1" customWidth="1"/>
    <col min="4362" max="4362" width="14.85546875" style="4" customWidth="1"/>
    <col min="4363" max="4363" width="12.28515625" style="4" customWidth="1"/>
    <col min="4364" max="4364" width="13.42578125" style="4" customWidth="1"/>
    <col min="4365" max="4608" width="9.140625" style="4"/>
    <col min="4609" max="4609" width="5.85546875" style="4" customWidth="1"/>
    <col min="4610" max="4610" width="50.5703125" style="4" customWidth="1"/>
    <col min="4611" max="4611" width="7.28515625" style="4" customWidth="1"/>
    <col min="4612" max="4612" width="14.85546875" style="4" customWidth="1"/>
    <col min="4613" max="4613" width="12.85546875" style="4" bestFit="1" customWidth="1"/>
    <col min="4614" max="4614" width="13" style="4" bestFit="1" customWidth="1"/>
    <col min="4615" max="4615" width="14.85546875" style="4" customWidth="1"/>
    <col min="4616" max="4616" width="14.140625" style="4" bestFit="1" customWidth="1"/>
    <col min="4617" max="4617" width="13.5703125" style="4" bestFit="1" customWidth="1"/>
    <col min="4618" max="4618" width="14.85546875" style="4" customWidth="1"/>
    <col min="4619" max="4619" width="12.28515625" style="4" customWidth="1"/>
    <col min="4620" max="4620" width="13.42578125" style="4" customWidth="1"/>
    <col min="4621" max="4864" width="9.140625" style="4"/>
    <col min="4865" max="4865" width="5.85546875" style="4" customWidth="1"/>
    <col min="4866" max="4866" width="50.5703125" style="4" customWidth="1"/>
    <col min="4867" max="4867" width="7.28515625" style="4" customWidth="1"/>
    <col min="4868" max="4868" width="14.85546875" style="4" customWidth="1"/>
    <col min="4869" max="4869" width="12.85546875" style="4" bestFit="1" customWidth="1"/>
    <col min="4870" max="4870" width="13" style="4" bestFit="1" customWidth="1"/>
    <col min="4871" max="4871" width="14.85546875" style="4" customWidth="1"/>
    <col min="4872" max="4872" width="14.140625" style="4" bestFit="1" customWidth="1"/>
    <col min="4873" max="4873" width="13.5703125" style="4" bestFit="1" customWidth="1"/>
    <col min="4874" max="4874" width="14.85546875" style="4" customWidth="1"/>
    <col min="4875" max="4875" width="12.28515625" style="4" customWidth="1"/>
    <col min="4876" max="4876" width="13.42578125" style="4" customWidth="1"/>
    <col min="4877" max="5120" width="9.140625" style="4"/>
    <col min="5121" max="5121" width="5.85546875" style="4" customWidth="1"/>
    <col min="5122" max="5122" width="50.5703125" style="4" customWidth="1"/>
    <col min="5123" max="5123" width="7.28515625" style="4" customWidth="1"/>
    <col min="5124" max="5124" width="14.85546875" style="4" customWidth="1"/>
    <col min="5125" max="5125" width="12.85546875" style="4" bestFit="1" customWidth="1"/>
    <col min="5126" max="5126" width="13" style="4" bestFit="1" customWidth="1"/>
    <col min="5127" max="5127" width="14.85546875" style="4" customWidth="1"/>
    <col min="5128" max="5128" width="14.140625" style="4" bestFit="1" customWidth="1"/>
    <col min="5129" max="5129" width="13.5703125" style="4" bestFit="1" customWidth="1"/>
    <col min="5130" max="5130" width="14.85546875" style="4" customWidth="1"/>
    <col min="5131" max="5131" width="12.28515625" style="4" customWidth="1"/>
    <col min="5132" max="5132" width="13.42578125" style="4" customWidth="1"/>
    <col min="5133" max="5376" width="9.140625" style="4"/>
    <col min="5377" max="5377" width="5.85546875" style="4" customWidth="1"/>
    <col min="5378" max="5378" width="50.5703125" style="4" customWidth="1"/>
    <col min="5379" max="5379" width="7.28515625" style="4" customWidth="1"/>
    <col min="5380" max="5380" width="14.85546875" style="4" customWidth="1"/>
    <col min="5381" max="5381" width="12.85546875" style="4" bestFit="1" customWidth="1"/>
    <col min="5382" max="5382" width="13" style="4" bestFit="1" customWidth="1"/>
    <col min="5383" max="5383" width="14.85546875" style="4" customWidth="1"/>
    <col min="5384" max="5384" width="14.140625" style="4" bestFit="1" customWidth="1"/>
    <col min="5385" max="5385" width="13.5703125" style="4" bestFit="1" customWidth="1"/>
    <col min="5386" max="5386" width="14.85546875" style="4" customWidth="1"/>
    <col min="5387" max="5387" width="12.28515625" style="4" customWidth="1"/>
    <col min="5388" max="5388" width="13.42578125" style="4" customWidth="1"/>
    <col min="5389" max="5632" width="9.140625" style="4"/>
    <col min="5633" max="5633" width="5.85546875" style="4" customWidth="1"/>
    <col min="5634" max="5634" width="50.5703125" style="4" customWidth="1"/>
    <col min="5635" max="5635" width="7.28515625" style="4" customWidth="1"/>
    <col min="5636" max="5636" width="14.85546875" style="4" customWidth="1"/>
    <col min="5637" max="5637" width="12.85546875" style="4" bestFit="1" customWidth="1"/>
    <col min="5638" max="5638" width="13" style="4" bestFit="1" customWidth="1"/>
    <col min="5639" max="5639" width="14.85546875" style="4" customWidth="1"/>
    <col min="5640" max="5640" width="14.140625" style="4" bestFit="1" customWidth="1"/>
    <col min="5641" max="5641" width="13.5703125" style="4" bestFit="1" customWidth="1"/>
    <col min="5642" max="5642" width="14.85546875" style="4" customWidth="1"/>
    <col min="5643" max="5643" width="12.28515625" style="4" customWidth="1"/>
    <col min="5644" max="5644" width="13.42578125" style="4" customWidth="1"/>
    <col min="5645" max="5888" width="9.140625" style="4"/>
    <col min="5889" max="5889" width="5.85546875" style="4" customWidth="1"/>
    <col min="5890" max="5890" width="50.5703125" style="4" customWidth="1"/>
    <col min="5891" max="5891" width="7.28515625" style="4" customWidth="1"/>
    <col min="5892" max="5892" width="14.85546875" style="4" customWidth="1"/>
    <col min="5893" max="5893" width="12.85546875" style="4" bestFit="1" customWidth="1"/>
    <col min="5894" max="5894" width="13" style="4" bestFit="1" customWidth="1"/>
    <col min="5895" max="5895" width="14.85546875" style="4" customWidth="1"/>
    <col min="5896" max="5896" width="14.140625" style="4" bestFit="1" customWidth="1"/>
    <col min="5897" max="5897" width="13.5703125" style="4" bestFit="1" customWidth="1"/>
    <col min="5898" max="5898" width="14.85546875" style="4" customWidth="1"/>
    <col min="5899" max="5899" width="12.28515625" style="4" customWidth="1"/>
    <col min="5900" max="5900" width="13.42578125" style="4" customWidth="1"/>
    <col min="5901" max="6144" width="9.140625" style="4"/>
    <col min="6145" max="6145" width="5.85546875" style="4" customWidth="1"/>
    <col min="6146" max="6146" width="50.5703125" style="4" customWidth="1"/>
    <col min="6147" max="6147" width="7.28515625" style="4" customWidth="1"/>
    <col min="6148" max="6148" width="14.85546875" style="4" customWidth="1"/>
    <col min="6149" max="6149" width="12.85546875" style="4" bestFit="1" customWidth="1"/>
    <col min="6150" max="6150" width="13" style="4" bestFit="1" customWidth="1"/>
    <col min="6151" max="6151" width="14.85546875" style="4" customWidth="1"/>
    <col min="6152" max="6152" width="14.140625" style="4" bestFit="1" customWidth="1"/>
    <col min="6153" max="6153" width="13.5703125" style="4" bestFit="1" customWidth="1"/>
    <col min="6154" max="6154" width="14.85546875" style="4" customWidth="1"/>
    <col min="6155" max="6155" width="12.28515625" style="4" customWidth="1"/>
    <col min="6156" max="6156" width="13.42578125" style="4" customWidth="1"/>
    <col min="6157" max="6400" width="9.140625" style="4"/>
    <col min="6401" max="6401" width="5.85546875" style="4" customWidth="1"/>
    <col min="6402" max="6402" width="50.5703125" style="4" customWidth="1"/>
    <col min="6403" max="6403" width="7.28515625" style="4" customWidth="1"/>
    <col min="6404" max="6404" width="14.85546875" style="4" customWidth="1"/>
    <col min="6405" max="6405" width="12.85546875" style="4" bestFit="1" customWidth="1"/>
    <col min="6406" max="6406" width="13" style="4" bestFit="1" customWidth="1"/>
    <col min="6407" max="6407" width="14.85546875" style="4" customWidth="1"/>
    <col min="6408" max="6408" width="14.140625" style="4" bestFit="1" customWidth="1"/>
    <col min="6409" max="6409" width="13.5703125" style="4" bestFit="1" customWidth="1"/>
    <col min="6410" max="6410" width="14.85546875" style="4" customWidth="1"/>
    <col min="6411" max="6411" width="12.28515625" style="4" customWidth="1"/>
    <col min="6412" max="6412" width="13.42578125" style="4" customWidth="1"/>
    <col min="6413" max="6656" width="9.140625" style="4"/>
    <col min="6657" max="6657" width="5.85546875" style="4" customWidth="1"/>
    <col min="6658" max="6658" width="50.5703125" style="4" customWidth="1"/>
    <col min="6659" max="6659" width="7.28515625" style="4" customWidth="1"/>
    <col min="6660" max="6660" width="14.85546875" style="4" customWidth="1"/>
    <col min="6661" max="6661" width="12.85546875" style="4" bestFit="1" customWidth="1"/>
    <col min="6662" max="6662" width="13" style="4" bestFit="1" customWidth="1"/>
    <col min="6663" max="6663" width="14.85546875" style="4" customWidth="1"/>
    <col min="6664" max="6664" width="14.140625" style="4" bestFit="1" customWidth="1"/>
    <col min="6665" max="6665" width="13.5703125" style="4" bestFit="1" customWidth="1"/>
    <col min="6666" max="6666" width="14.85546875" style="4" customWidth="1"/>
    <col min="6667" max="6667" width="12.28515625" style="4" customWidth="1"/>
    <col min="6668" max="6668" width="13.42578125" style="4" customWidth="1"/>
    <col min="6669" max="6912" width="9.140625" style="4"/>
    <col min="6913" max="6913" width="5.85546875" style="4" customWidth="1"/>
    <col min="6914" max="6914" width="50.5703125" style="4" customWidth="1"/>
    <col min="6915" max="6915" width="7.28515625" style="4" customWidth="1"/>
    <col min="6916" max="6916" width="14.85546875" style="4" customWidth="1"/>
    <col min="6917" max="6917" width="12.85546875" style="4" bestFit="1" customWidth="1"/>
    <col min="6918" max="6918" width="13" style="4" bestFit="1" customWidth="1"/>
    <col min="6919" max="6919" width="14.85546875" style="4" customWidth="1"/>
    <col min="6920" max="6920" width="14.140625" style="4" bestFit="1" customWidth="1"/>
    <col min="6921" max="6921" width="13.5703125" style="4" bestFit="1" customWidth="1"/>
    <col min="6922" max="6922" width="14.85546875" style="4" customWidth="1"/>
    <col min="6923" max="6923" width="12.28515625" style="4" customWidth="1"/>
    <col min="6924" max="6924" width="13.42578125" style="4" customWidth="1"/>
    <col min="6925" max="7168" width="9.140625" style="4"/>
    <col min="7169" max="7169" width="5.85546875" style="4" customWidth="1"/>
    <col min="7170" max="7170" width="50.5703125" style="4" customWidth="1"/>
    <col min="7171" max="7171" width="7.28515625" style="4" customWidth="1"/>
    <col min="7172" max="7172" width="14.85546875" style="4" customWidth="1"/>
    <col min="7173" max="7173" width="12.85546875" style="4" bestFit="1" customWidth="1"/>
    <col min="7174" max="7174" width="13" style="4" bestFit="1" customWidth="1"/>
    <col min="7175" max="7175" width="14.85546875" style="4" customWidth="1"/>
    <col min="7176" max="7176" width="14.140625" style="4" bestFit="1" customWidth="1"/>
    <col min="7177" max="7177" width="13.5703125" style="4" bestFit="1" customWidth="1"/>
    <col min="7178" max="7178" width="14.85546875" style="4" customWidth="1"/>
    <col min="7179" max="7179" width="12.28515625" style="4" customWidth="1"/>
    <col min="7180" max="7180" width="13.42578125" style="4" customWidth="1"/>
    <col min="7181" max="7424" width="9.140625" style="4"/>
    <col min="7425" max="7425" width="5.85546875" style="4" customWidth="1"/>
    <col min="7426" max="7426" width="50.5703125" style="4" customWidth="1"/>
    <col min="7427" max="7427" width="7.28515625" style="4" customWidth="1"/>
    <col min="7428" max="7428" width="14.85546875" style="4" customWidth="1"/>
    <col min="7429" max="7429" width="12.85546875" style="4" bestFit="1" customWidth="1"/>
    <col min="7430" max="7430" width="13" style="4" bestFit="1" customWidth="1"/>
    <col min="7431" max="7431" width="14.85546875" style="4" customWidth="1"/>
    <col min="7432" max="7432" width="14.140625" style="4" bestFit="1" customWidth="1"/>
    <col min="7433" max="7433" width="13.5703125" style="4" bestFit="1" customWidth="1"/>
    <col min="7434" max="7434" width="14.85546875" style="4" customWidth="1"/>
    <col min="7435" max="7435" width="12.28515625" style="4" customWidth="1"/>
    <col min="7436" max="7436" width="13.42578125" style="4" customWidth="1"/>
    <col min="7437" max="7680" width="9.140625" style="4"/>
    <col min="7681" max="7681" width="5.85546875" style="4" customWidth="1"/>
    <col min="7682" max="7682" width="50.5703125" style="4" customWidth="1"/>
    <col min="7683" max="7683" width="7.28515625" style="4" customWidth="1"/>
    <col min="7684" max="7684" width="14.85546875" style="4" customWidth="1"/>
    <col min="7685" max="7685" width="12.85546875" style="4" bestFit="1" customWidth="1"/>
    <col min="7686" max="7686" width="13" style="4" bestFit="1" customWidth="1"/>
    <col min="7687" max="7687" width="14.85546875" style="4" customWidth="1"/>
    <col min="7688" max="7688" width="14.140625" style="4" bestFit="1" customWidth="1"/>
    <col min="7689" max="7689" width="13.5703125" style="4" bestFit="1" customWidth="1"/>
    <col min="7690" max="7690" width="14.85546875" style="4" customWidth="1"/>
    <col min="7691" max="7691" width="12.28515625" style="4" customWidth="1"/>
    <col min="7692" max="7692" width="13.42578125" style="4" customWidth="1"/>
    <col min="7693" max="7936" width="9.140625" style="4"/>
    <col min="7937" max="7937" width="5.85546875" style="4" customWidth="1"/>
    <col min="7938" max="7938" width="50.5703125" style="4" customWidth="1"/>
    <col min="7939" max="7939" width="7.28515625" style="4" customWidth="1"/>
    <col min="7940" max="7940" width="14.85546875" style="4" customWidth="1"/>
    <col min="7941" max="7941" width="12.85546875" style="4" bestFit="1" customWidth="1"/>
    <col min="7942" max="7942" width="13" style="4" bestFit="1" customWidth="1"/>
    <col min="7943" max="7943" width="14.85546875" style="4" customWidth="1"/>
    <col min="7944" max="7944" width="14.140625" style="4" bestFit="1" customWidth="1"/>
    <col min="7945" max="7945" width="13.5703125" style="4" bestFit="1" customWidth="1"/>
    <col min="7946" max="7946" width="14.85546875" style="4" customWidth="1"/>
    <col min="7947" max="7947" width="12.28515625" style="4" customWidth="1"/>
    <col min="7948" max="7948" width="13.42578125" style="4" customWidth="1"/>
    <col min="7949" max="8192" width="9.140625" style="4"/>
    <col min="8193" max="8193" width="5.85546875" style="4" customWidth="1"/>
    <col min="8194" max="8194" width="50.5703125" style="4" customWidth="1"/>
    <col min="8195" max="8195" width="7.28515625" style="4" customWidth="1"/>
    <col min="8196" max="8196" width="14.85546875" style="4" customWidth="1"/>
    <col min="8197" max="8197" width="12.85546875" style="4" bestFit="1" customWidth="1"/>
    <col min="8198" max="8198" width="13" style="4" bestFit="1" customWidth="1"/>
    <col min="8199" max="8199" width="14.85546875" style="4" customWidth="1"/>
    <col min="8200" max="8200" width="14.140625" style="4" bestFit="1" customWidth="1"/>
    <col min="8201" max="8201" width="13.5703125" style="4" bestFit="1" customWidth="1"/>
    <col min="8202" max="8202" width="14.85546875" style="4" customWidth="1"/>
    <col min="8203" max="8203" width="12.28515625" style="4" customWidth="1"/>
    <col min="8204" max="8204" width="13.42578125" style="4" customWidth="1"/>
    <col min="8205" max="8448" width="9.140625" style="4"/>
    <col min="8449" max="8449" width="5.85546875" style="4" customWidth="1"/>
    <col min="8450" max="8450" width="50.5703125" style="4" customWidth="1"/>
    <col min="8451" max="8451" width="7.28515625" style="4" customWidth="1"/>
    <col min="8452" max="8452" width="14.85546875" style="4" customWidth="1"/>
    <col min="8453" max="8453" width="12.85546875" style="4" bestFit="1" customWidth="1"/>
    <col min="8454" max="8454" width="13" style="4" bestFit="1" customWidth="1"/>
    <col min="8455" max="8455" width="14.85546875" style="4" customWidth="1"/>
    <col min="8456" max="8456" width="14.140625" style="4" bestFit="1" customWidth="1"/>
    <col min="8457" max="8457" width="13.5703125" style="4" bestFit="1" customWidth="1"/>
    <col min="8458" max="8458" width="14.85546875" style="4" customWidth="1"/>
    <col min="8459" max="8459" width="12.28515625" style="4" customWidth="1"/>
    <col min="8460" max="8460" width="13.42578125" style="4" customWidth="1"/>
    <col min="8461" max="8704" width="9.140625" style="4"/>
    <col min="8705" max="8705" width="5.85546875" style="4" customWidth="1"/>
    <col min="8706" max="8706" width="50.5703125" style="4" customWidth="1"/>
    <col min="8707" max="8707" width="7.28515625" style="4" customWidth="1"/>
    <col min="8708" max="8708" width="14.85546875" style="4" customWidth="1"/>
    <col min="8709" max="8709" width="12.85546875" style="4" bestFit="1" customWidth="1"/>
    <col min="8710" max="8710" width="13" style="4" bestFit="1" customWidth="1"/>
    <col min="8711" max="8711" width="14.85546875" style="4" customWidth="1"/>
    <col min="8712" max="8712" width="14.140625" style="4" bestFit="1" customWidth="1"/>
    <col min="8713" max="8713" width="13.5703125" style="4" bestFit="1" customWidth="1"/>
    <col min="8714" max="8714" width="14.85546875" style="4" customWidth="1"/>
    <col min="8715" max="8715" width="12.28515625" style="4" customWidth="1"/>
    <col min="8716" max="8716" width="13.42578125" style="4" customWidth="1"/>
    <col min="8717" max="8960" width="9.140625" style="4"/>
    <col min="8961" max="8961" width="5.85546875" style="4" customWidth="1"/>
    <col min="8962" max="8962" width="50.5703125" style="4" customWidth="1"/>
    <col min="8963" max="8963" width="7.28515625" style="4" customWidth="1"/>
    <col min="8964" max="8964" width="14.85546875" style="4" customWidth="1"/>
    <col min="8965" max="8965" width="12.85546875" style="4" bestFit="1" customWidth="1"/>
    <col min="8966" max="8966" width="13" style="4" bestFit="1" customWidth="1"/>
    <col min="8967" max="8967" width="14.85546875" style="4" customWidth="1"/>
    <col min="8968" max="8968" width="14.140625" style="4" bestFit="1" customWidth="1"/>
    <col min="8969" max="8969" width="13.5703125" style="4" bestFit="1" customWidth="1"/>
    <col min="8970" max="8970" width="14.85546875" style="4" customWidth="1"/>
    <col min="8971" max="8971" width="12.28515625" style="4" customWidth="1"/>
    <col min="8972" max="8972" width="13.42578125" style="4" customWidth="1"/>
    <col min="8973" max="9216" width="9.140625" style="4"/>
    <col min="9217" max="9217" width="5.85546875" style="4" customWidth="1"/>
    <col min="9218" max="9218" width="50.5703125" style="4" customWidth="1"/>
    <col min="9219" max="9219" width="7.28515625" style="4" customWidth="1"/>
    <col min="9220" max="9220" width="14.85546875" style="4" customWidth="1"/>
    <col min="9221" max="9221" width="12.85546875" style="4" bestFit="1" customWidth="1"/>
    <col min="9222" max="9222" width="13" style="4" bestFit="1" customWidth="1"/>
    <col min="9223" max="9223" width="14.85546875" style="4" customWidth="1"/>
    <col min="9224" max="9224" width="14.140625" style="4" bestFit="1" customWidth="1"/>
    <col min="9225" max="9225" width="13.5703125" style="4" bestFit="1" customWidth="1"/>
    <col min="9226" max="9226" width="14.85546875" style="4" customWidth="1"/>
    <col min="9227" max="9227" width="12.28515625" style="4" customWidth="1"/>
    <col min="9228" max="9228" width="13.42578125" style="4" customWidth="1"/>
    <col min="9229" max="9472" width="9.140625" style="4"/>
    <col min="9473" max="9473" width="5.85546875" style="4" customWidth="1"/>
    <col min="9474" max="9474" width="50.5703125" style="4" customWidth="1"/>
    <col min="9475" max="9475" width="7.28515625" style="4" customWidth="1"/>
    <col min="9476" max="9476" width="14.85546875" style="4" customWidth="1"/>
    <col min="9477" max="9477" width="12.85546875" style="4" bestFit="1" customWidth="1"/>
    <col min="9478" max="9478" width="13" style="4" bestFit="1" customWidth="1"/>
    <col min="9479" max="9479" width="14.85546875" style="4" customWidth="1"/>
    <col min="9480" max="9480" width="14.140625" style="4" bestFit="1" customWidth="1"/>
    <col min="9481" max="9481" width="13.5703125" style="4" bestFit="1" customWidth="1"/>
    <col min="9482" max="9482" width="14.85546875" style="4" customWidth="1"/>
    <col min="9483" max="9483" width="12.28515625" style="4" customWidth="1"/>
    <col min="9484" max="9484" width="13.42578125" style="4" customWidth="1"/>
    <col min="9485" max="9728" width="9.140625" style="4"/>
    <col min="9729" max="9729" width="5.85546875" style="4" customWidth="1"/>
    <col min="9730" max="9730" width="50.5703125" style="4" customWidth="1"/>
    <col min="9731" max="9731" width="7.28515625" style="4" customWidth="1"/>
    <col min="9732" max="9732" width="14.85546875" style="4" customWidth="1"/>
    <col min="9733" max="9733" width="12.85546875" style="4" bestFit="1" customWidth="1"/>
    <col min="9734" max="9734" width="13" style="4" bestFit="1" customWidth="1"/>
    <col min="9735" max="9735" width="14.85546875" style="4" customWidth="1"/>
    <col min="9736" max="9736" width="14.140625" style="4" bestFit="1" customWidth="1"/>
    <col min="9737" max="9737" width="13.5703125" style="4" bestFit="1" customWidth="1"/>
    <col min="9738" max="9738" width="14.85546875" style="4" customWidth="1"/>
    <col min="9739" max="9739" width="12.28515625" style="4" customWidth="1"/>
    <col min="9740" max="9740" width="13.42578125" style="4" customWidth="1"/>
    <col min="9741" max="9984" width="9.140625" style="4"/>
    <col min="9985" max="9985" width="5.85546875" style="4" customWidth="1"/>
    <col min="9986" max="9986" width="50.5703125" style="4" customWidth="1"/>
    <col min="9987" max="9987" width="7.28515625" style="4" customWidth="1"/>
    <col min="9988" max="9988" width="14.85546875" style="4" customWidth="1"/>
    <col min="9989" max="9989" width="12.85546875" style="4" bestFit="1" customWidth="1"/>
    <col min="9990" max="9990" width="13" style="4" bestFit="1" customWidth="1"/>
    <col min="9991" max="9991" width="14.85546875" style="4" customWidth="1"/>
    <col min="9992" max="9992" width="14.140625" style="4" bestFit="1" customWidth="1"/>
    <col min="9993" max="9993" width="13.5703125" style="4" bestFit="1" customWidth="1"/>
    <col min="9994" max="9994" width="14.85546875" style="4" customWidth="1"/>
    <col min="9995" max="9995" width="12.28515625" style="4" customWidth="1"/>
    <col min="9996" max="9996" width="13.42578125" style="4" customWidth="1"/>
    <col min="9997" max="10240" width="9.140625" style="4"/>
    <col min="10241" max="10241" width="5.85546875" style="4" customWidth="1"/>
    <col min="10242" max="10242" width="50.5703125" style="4" customWidth="1"/>
    <col min="10243" max="10243" width="7.28515625" style="4" customWidth="1"/>
    <col min="10244" max="10244" width="14.85546875" style="4" customWidth="1"/>
    <col min="10245" max="10245" width="12.85546875" style="4" bestFit="1" customWidth="1"/>
    <col min="10246" max="10246" width="13" style="4" bestFit="1" customWidth="1"/>
    <col min="10247" max="10247" width="14.85546875" style="4" customWidth="1"/>
    <col min="10248" max="10248" width="14.140625" style="4" bestFit="1" customWidth="1"/>
    <col min="10249" max="10249" width="13.5703125" style="4" bestFit="1" customWidth="1"/>
    <col min="10250" max="10250" width="14.85546875" style="4" customWidth="1"/>
    <col min="10251" max="10251" width="12.28515625" style="4" customWidth="1"/>
    <col min="10252" max="10252" width="13.42578125" style="4" customWidth="1"/>
    <col min="10253" max="10496" width="9.140625" style="4"/>
    <col min="10497" max="10497" width="5.85546875" style="4" customWidth="1"/>
    <col min="10498" max="10498" width="50.5703125" style="4" customWidth="1"/>
    <col min="10499" max="10499" width="7.28515625" style="4" customWidth="1"/>
    <col min="10500" max="10500" width="14.85546875" style="4" customWidth="1"/>
    <col min="10501" max="10501" width="12.85546875" style="4" bestFit="1" customWidth="1"/>
    <col min="10502" max="10502" width="13" style="4" bestFit="1" customWidth="1"/>
    <col min="10503" max="10503" width="14.85546875" style="4" customWidth="1"/>
    <col min="10504" max="10504" width="14.140625" style="4" bestFit="1" customWidth="1"/>
    <col min="10505" max="10505" width="13.5703125" style="4" bestFit="1" customWidth="1"/>
    <col min="10506" max="10506" width="14.85546875" style="4" customWidth="1"/>
    <col min="10507" max="10507" width="12.28515625" style="4" customWidth="1"/>
    <col min="10508" max="10508" width="13.42578125" style="4" customWidth="1"/>
    <col min="10509" max="10752" width="9.140625" style="4"/>
    <col min="10753" max="10753" width="5.85546875" style="4" customWidth="1"/>
    <col min="10754" max="10754" width="50.5703125" style="4" customWidth="1"/>
    <col min="10755" max="10755" width="7.28515625" style="4" customWidth="1"/>
    <col min="10756" max="10756" width="14.85546875" style="4" customWidth="1"/>
    <col min="10757" max="10757" width="12.85546875" style="4" bestFit="1" customWidth="1"/>
    <col min="10758" max="10758" width="13" style="4" bestFit="1" customWidth="1"/>
    <col min="10759" max="10759" width="14.85546875" style="4" customWidth="1"/>
    <col min="10760" max="10760" width="14.140625" style="4" bestFit="1" customWidth="1"/>
    <col min="10761" max="10761" width="13.5703125" style="4" bestFit="1" customWidth="1"/>
    <col min="10762" max="10762" width="14.85546875" style="4" customWidth="1"/>
    <col min="10763" max="10763" width="12.28515625" style="4" customWidth="1"/>
    <col min="10764" max="10764" width="13.42578125" style="4" customWidth="1"/>
    <col min="10765" max="11008" width="9.140625" style="4"/>
    <col min="11009" max="11009" width="5.85546875" style="4" customWidth="1"/>
    <col min="11010" max="11010" width="50.5703125" style="4" customWidth="1"/>
    <col min="11011" max="11011" width="7.28515625" style="4" customWidth="1"/>
    <col min="11012" max="11012" width="14.85546875" style="4" customWidth="1"/>
    <col min="11013" max="11013" width="12.85546875" style="4" bestFit="1" customWidth="1"/>
    <col min="11014" max="11014" width="13" style="4" bestFit="1" customWidth="1"/>
    <col min="11015" max="11015" width="14.85546875" style="4" customWidth="1"/>
    <col min="11016" max="11016" width="14.140625" style="4" bestFit="1" customWidth="1"/>
    <col min="11017" max="11017" width="13.5703125" style="4" bestFit="1" customWidth="1"/>
    <col min="11018" max="11018" width="14.85546875" style="4" customWidth="1"/>
    <col min="11019" max="11019" width="12.28515625" style="4" customWidth="1"/>
    <col min="11020" max="11020" width="13.42578125" style="4" customWidth="1"/>
    <col min="11021" max="11264" width="9.140625" style="4"/>
    <col min="11265" max="11265" width="5.85546875" style="4" customWidth="1"/>
    <col min="11266" max="11266" width="50.5703125" style="4" customWidth="1"/>
    <col min="11267" max="11267" width="7.28515625" style="4" customWidth="1"/>
    <col min="11268" max="11268" width="14.85546875" style="4" customWidth="1"/>
    <col min="11269" max="11269" width="12.85546875" style="4" bestFit="1" customWidth="1"/>
    <col min="11270" max="11270" width="13" style="4" bestFit="1" customWidth="1"/>
    <col min="11271" max="11271" width="14.85546875" style="4" customWidth="1"/>
    <col min="11272" max="11272" width="14.140625" style="4" bestFit="1" customWidth="1"/>
    <col min="11273" max="11273" width="13.5703125" style="4" bestFit="1" customWidth="1"/>
    <col min="11274" max="11274" width="14.85546875" style="4" customWidth="1"/>
    <col min="11275" max="11275" width="12.28515625" style="4" customWidth="1"/>
    <col min="11276" max="11276" width="13.42578125" style="4" customWidth="1"/>
    <col min="11277" max="11520" width="9.140625" style="4"/>
    <col min="11521" max="11521" width="5.85546875" style="4" customWidth="1"/>
    <col min="11522" max="11522" width="50.5703125" style="4" customWidth="1"/>
    <col min="11523" max="11523" width="7.28515625" style="4" customWidth="1"/>
    <col min="11524" max="11524" width="14.85546875" style="4" customWidth="1"/>
    <col min="11525" max="11525" width="12.85546875" style="4" bestFit="1" customWidth="1"/>
    <col min="11526" max="11526" width="13" style="4" bestFit="1" customWidth="1"/>
    <col min="11527" max="11527" width="14.85546875" style="4" customWidth="1"/>
    <col min="11528" max="11528" width="14.140625" style="4" bestFit="1" customWidth="1"/>
    <col min="11529" max="11529" width="13.5703125" style="4" bestFit="1" customWidth="1"/>
    <col min="11530" max="11530" width="14.85546875" style="4" customWidth="1"/>
    <col min="11531" max="11531" width="12.28515625" style="4" customWidth="1"/>
    <col min="11532" max="11532" width="13.42578125" style="4" customWidth="1"/>
    <col min="11533" max="11776" width="9.140625" style="4"/>
    <col min="11777" max="11777" width="5.85546875" style="4" customWidth="1"/>
    <col min="11778" max="11778" width="50.5703125" style="4" customWidth="1"/>
    <col min="11779" max="11779" width="7.28515625" style="4" customWidth="1"/>
    <col min="11780" max="11780" width="14.85546875" style="4" customWidth="1"/>
    <col min="11781" max="11781" width="12.85546875" style="4" bestFit="1" customWidth="1"/>
    <col min="11782" max="11782" width="13" style="4" bestFit="1" customWidth="1"/>
    <col min="11783" max="11783" width="14.85546875" style="4" customWidth="1"/>
    <col min="11784" max="11784" width="14.140625" style="4" bestFit="1" customWidth="1"/>
    <col min="11785" max="11785" width="13.5703125" style="4" bestFit="1" customWidth="1"/>
    <col min="11786" max="11786" width="14.85546875" style="4" customWidth="1"/>
    <col min="11787" max="11787" width="12.28515625" style="4" customWidth="1"/>
    <col min="11788" max="11788" width="13.42578125" style="4" customWidth="1"/>
    <col min="11789" max="12032" width="9.140625" style="4"/>
    <col min="12033" max="12033" width="5.85546875" style="4" customWidth="1"/>
    <col min="12034" max="12034" width="50.5703125" style="4" customWidth="1"/>
    <col min="12035" max="12035" width="7.28515625" style="4" customWidth="1"/>
    <col min="12036" max="12036" width="14.85546875" style="4" customWidth="1"/>
    <col min="12037" max="12037" width="12.85546875" style="4" bestFit="1" customWidth="1"/>
    <col min="12038" max="12038" width="13" style="4" bestFit="1" customWidth="1"/>
    <col min="12039" max="12039" width="14.85546875" style="4" customWidth="1"/>
    <col min="12040" max="12040" width="14.140625" style="4" bestFit="1" customWidth="1"/>
    <col min="12041" max="12041" width="13.5703125" style="4" bestFit="1" customWidth="1"/>
    <col min="12042" max="12042" width="14.85546875" style="4" customWidth="1"/>
    <col min="12043" max="12043" width="12.28515625" style="4" customWidth="1"/>
    <col min="12044" max="12044" width="13.42578125" style="4" customWidth="1"/>
    <col min="12045" max="12288" width="9.140625" style="4"/>
    <col min="12289" max="12289" width="5.85546875" style="4" customWidth="1"/>
    <col min="12290" max="12290" width="50.5703125" style="4" customWidth="1"/>
    <col min="12291" max="12291" width="7.28515625" style="4" customWidth="1"/>
    <col min="12292" max="12292" width="14.85546875" style="4" customWidth="1"/>
    <col min="12293" max="12293" width="12.85546875" style="4" bestFit="1" customWidth="1"/>
    <col min="12294" max="12294" width="13" style="4" bestFit="1" customWidth="1"/>
    <col min="12295" max="12295" width="14.85546875" style="4" customWidth="1"/>
    <col min="12296" max="12296" width="14.140625" style="4" bestFit="1" customWidth="1"/>
    <col min="12297" max="12297" width="13.5703125" style="4" bestFit="1" customWidth="1"/>
    <col min="12298" max="12298" width="14.85546875" style="4" customWidth="1"/>
    <col min="12299" max="12299" width="12.28515625" style="4" customWidth="1"/>
    <col min="12300" max="12300" width="13.42578125" style="4" customWidth="1"/>
    <col min="12301" max="12544" width="9.140625" style="4"/>
    <col min="12545" max="12545" width="5.85546875" style="4" customWidth="1"/>
    <col min="12546" max="12546" width="50.5703125" style="4" customWidth="1"/>
    <col min="12547" max="12547" width="7.28515625" style="4" customWidth="1"/>
    <col min="12548" max="12548" width="14.85546875" style="4" customWidth="1"/>
    <col min="12549" max="12549" width="12.85546875" style="4" bestFit="1" customWidth="1"/>
    <col min="12550" max="12550" width="13" style="4" bestFit="1" customWidth="1"/>
    <col min="12551" max="12551" width="14.85546875" style="4" customWidth="1"/>
    <col min="12552" max="12552" width="14.140625" style="4" bestFit="1" customWidth="1"/>
    <col min="12553" max="12553" width="13.5703125" style="4" bestFit="1" customWidth="1"/>
    <col min="12554" max="12554" width="14.85546875" style="4" customWidth="1"/>
    <col min="12555" max="12555" width="12.28515625" style="4" customWidth="1"/>
    <col min="12556" max="12556" width="13.42578125" style="4" customWidth="1"/>
    <col min="12557" max="12800" width="9.140625" style="4"/>
    <col min="12801" max="12801" width="5.85546875" style="4" customWidth="1"/>
    <col min="12802" max="12802" width="50.5703125" style="4" customWidth="1"/>
    <col min="12803" max="12803" width="7.28515625" style="4" customWidth="1"/>
    <col min="12804" max="12804" width="14.85546875" style="4" customWidth="1"/>
    <col min="12805" max="12805" width="12.85546875" style="4" bestFit="1" customWidth="1"/>
    <col min="12806" max="12806" width="13" style="4" bestFit="1" customWidth="1"/>
    <col min="12807" max="12807" width="14.85546875" style="4" customWidth="1"/>
    <col min="12808" max="12808" width="14.140625" style="4" bestFit="1" customWidth="1"/>
    <col min="12809" max="12809" width="13.5703125" style="4" bestFit="1" customWidth="1"/>
    <col min="12810" max="12810" width="14.85546875" style="4" customWidth="1"/>
    <col min="12811" max="12811" width="12.28515625" style="4" customWidth="1"/>
    <col min="12812" max="12812" width="13.42578125" style="4" customWidth="1"/>
    <col min="12813" max="13056" width="9.140625" style="4"/>
    <col min="13057" max="13057" width="5.85546875" style="4" customWidth="1"/>
    <col min="13058" max="13058" width="50.5703125" style="4" customWidth="1"/>
    <col min="13059" max="13059" width="7.28515625" style="4" customWidth="1"/>
    <col min="13060" max="13060" width="14.85546875" style="4" customWidth="1"/>
    <col min="13061" max="13061" width="12.85546875" style="4" bestFit="1" customWidth="1"/>
    <col min="13062" max="13062" width="13" style="4" bestFit="1" customWidth="1"/>
    <col min="13063" max="13063" width="14.85546875" style="4" customWidth="1"/>
    <col min="13064" max="13064" width="14.140625" style="4" bestFit="1" customWidth="1"/>
    <col min="13065" max="13065" width="13.5703125" style="4" bestFit="1" customWidth="1"/>
    <col min="13066" max="13066" width="14.85546875" style="4" customWidth="1"/>
    <col min="13067" max="13067" width="12.28515625" style="4" customWidth="1"/>
    <col min="13068" max="13068" width="13.42578125" style="4" customWidth="1"/>
    <col min="13069" max="13312" width="9.140625" style="4"/>
    <col min="13313" max="13313" width="5.85546875" style="4" customWidth="1"/>
    <col min="13314" max="13314" width="50.5703125" style="4" customWidth="1"/>
    <col min="13315" max="13315" width="7.28515625" style="4" customWidth="1"/>
    <col min="13316" max="13316" width="14.85546875" style="4" customWidth="1"/>
    <col min="13317" max="13317" width="12.85546875" style="4" bestFit="1" customWidth="1"/>
    <col min="13318" max="13318" width="13" style="4" bestFit="1" customWidth="1"/>
    <col min="13319" max="13319" width="14.85546875" style="4" customWidth="1"/>
    <col min="13320" max="13320" width="14.140625" style="4" bestFit="1" customWidth="1"/>
    <col min="13321" max="13321" width="13.5703125" style="4" bestFit="1" customWidth="1"/>
    <col min="13322" max="13322" width="14.85546875" style="4" customWidth="1"/>
    <col min="13323" max="13323" width="12.28515625" style="4" customWidth="1"/>
    <col min="13324" max="13324" width="13.42578125" style="4" customWidth="1"/>
    <col min="13325" max="13568" width="9.140625" style="4"/>
    <col min="13569" max="13569" width="5.85546875" style="4" customWidth="1"/>
    <col min="13570" max="13570" width="50.5703125" style="4" customWidth="1"/>
    <col min="13571" max="13571" width="7.28515625" style="4" customWidth="1"/>
    <col min="13572" max="13572" width="14.85546875" style="4" customWidth="1"/>
    <col min="13573" max="13573" width="12.85546875" style="4" bestFit="1" customWidth="1"/>
    <col min="13574" max="13574" width="13" style="4" bestFit="1" customWidth="1"/>
    <col min="13575" max="13575" width="14.85546875" style="4" customWidth="1"/>
    <col min="13576" max="13576" width="14.140625" style="4" bestFit="1" customWidth="1"/>
    <col min="13577" max="13577" width="13.5703125" style="4" bestFit="1" customWidth="1"/>
    <col min="13578" max="13578" width="14.85546875" style="4" customWidth="1"/>
    <col min="13579" max="13579" width="12.28515625" style="4" customWidth="1"/>
    <col min="13580" max="13580" width="13.42578125" style="4" customWidth="1"/>
    <col min="13581" max="13824" width="9.140625" style="4"/>
    <col min="13825" max="13825" width="5.85546875" style="4" customWidth="1"/>
    <col min="13826" max="13826" width="50.5703125" style="4" customWidth="1"/>
    <col min="13827" max="13827" width="7.28515625" style="4" customWidth="1"/>
    <col min="13828" max="13828" width="14.85546875" style="4" customWidth="1"/>
    <col min="13829" max="13829" width="12.85546875" style="4" bestFit="1" customWidth="1"/>
    <col min="13830" max="13830" width="13" style="4" bestFit="1" customWidth="1"/>
    <col min="13831" max="13831" width="14.85546875" style="4" customWidth="1"/>
    <col min="13832" max="13832" width="14.140625" style="4" bestFit="1" customWidth="1"/>
    <col min="13833" max="13833" width="13.5703125" style="4" bestFit="1" customWidth="1"/>
    <col min="13834" max="13834" width="14.85546875" style="4" customWidth="1"/>
    <col min="13835" max="13835" width="12.28515625" style="4" customWidth="1"/>
    <col min="13836" max="13836" width="13.42578125" style="4" customWidth="1"/>
    <col min="13837" max="14080" width="9.140625" style="4"/>
    <col min="14081" max="14081" width="5.85546875" style="4" customWidth="1"/>
    <col min="14082" max="14082" width="50.5703125" style="4" customWidth="1"/>
    <col min="14083" max="14083" width="7.28515625" style="4" customWidth="1"/>
    <col min="14084" max="14084" width="14.85546875" style="4" customWidth="1"/>
    <col min="14085" max="14085" width="12.85546875" style="4" bestFit="1" customWidth="1"/>
    <col min="14086" max="14086" width="13" style="4" bestFit="1" customWidth="1"/>
    <col min="14087" max="14087" width="14.85546875" style="4" customWidth="1"/>
    <col min="14088" max="14088" width="14.140625" style="4" bestFit="1" customWidth="1"/>
    <col min="14089" max="14089" width="13.5703125" style="4" bestFit="1" customWidth="1"/>
    <col min="14090" max="14090" width="14.85546875" style="4" customWidth="1"/>
    <col min="14091" max="14091" width="12.28515625" style="4" customWidth="1"/>
    <col min="14092" max="14092" width="13.42578125" style="4" customWidth="1"/>
    <col min="14093" max="14336" width="9.140625" style="4"/>
    <col min="14337" max="14337" width="5.85546875" style="4" customWidth="1"/>
    <col min="14338" max="14338" width="50.5703125" style="4" customWidth="1"/>
    <col min="14339" max="14339" width="7.28515625" style="4" customWidth="1"/>
    <col min="14340" max="14340" width="14.85546875" style="4" customWidth="1"/>
    <col min="14341" max="14341" width="12.85546875" style="4" bestFit="1" customWidth="1"/>
    <col min="14342" max="14342" width="13" style="4" bestFit="1" customWidth="1"/>
    <col min="14343" max="14343" width="14.85546875" style="4" customWidth="1"/>
    <col min="14344" max="14344" width="14.140625" style="4" bestFit="1" customWidth="1"/>
    <col min="14345" max="14345" width="13.5703125" style="4" bestFit="1" customWidth="1"/>
    <col min="14346" max="14346" width="14.85546875" style="4" customWidth="1"/>
    <col min="14347" max="14347" width="12.28515625" style="4" customWidth="1"/>
    <col min="14348" max="14348" width="13.42578125" style="4" customWidth="1"/>
    <col min="14349" max="14592" width="9.140625" style="4"/>
    <col min="14593" max="14593" width="5.85546875" style="4" customWidth="1"/>
    <col min="14594" max="14594" width="50.5703125" style="4" customWidth="1"/>
    <col min="14595" max="14595" width="7.28515625" style="4" customWidth="1"/>
    <col min="14596" max="14596" width="14.85546875" style="4" customWidth="1"/>
    <col min="14597" max="14597" width="12.85546875" style="4" bestFit="1" customWidth="1"/>
    <col min="14598" max="14598" width="13" style="4" bestFit="1" customWidth="1"/>
    <col min="14599" max="14599" width="14.85546875" style="4" customWidth="1"/>
    <col min="14600" max="14600" width="14.140625" style="4" bestFit="1" customWidth="1"/>
    <col min="14601" max="14601" width="13.5703125" style="4" bestFit="1" customWidth="1"/>
    <col min="14602" max="14602" width="14.85546875" style="4" customWidth="1"/>
    <col min="14603" max="14603" width="12.28515625" style="4" customWidth="1"/>
    <col min="14604" max="14604" width="13.42578125" style="4" customWidth="1"/>
    <col min="14605" max="14848" width="9.140625" style="4"/>
    <col min="14849" max="14849" width="5.85546875" style="4" customWidth="1"/>
    <col min="14850" max="14850" width="50.5703125" style="4" customWidth="1"/>
    <col min="14851" max="14851" width="7.28515625" style="4" customWidth="1"/>
    <col min="14852" max="14852" width="14.85546875" style="4" customWidth="1"/>
    <col min="14853" max="14853" width="12.85546875" style="4" bestFit="1" customWidth="1"/>
    <col min="14854" max="14854" width="13" style="4" bestFit="1" customWidth="1"/>
    <col min="14855" max="14855" width="14.85546875" style="4" customWidth="1"/>
    <col min="14856" max="14856" width="14.140625" style="4" bestFit="1" customWidth="1"/>
    <col min="14857" max="14857" width="13.5703125" style="4" bestFit="1" customWidth="1"/>
    <col min="14858" max="14858" width="14.85546875" style="4" customWidth="1"/>
    <col min="14859" max="14859" width="12.28515625" style="4" customWidth="1"/>
    <col min="14860" max="14860" width="13.42578125" style="4" customWidth="1"/>
    <col min="14861" max="15104" width="9.140625" style="4"/>
    <col min="15105" max="15105" width="5.85546875" style="4" customWidth="1"/>
    <col min="15106" max="15106" width="50.5703125" style="4" customWidth="1"/>
    <col min="15107" max="15107" width="7.28515625" style="4" customWidth="1"/>
    <col min="15108" max="15108" width="14.85546875" style="4" customWidth="1"/>
    <col min="15109" max="15109" width="12.85546875" style="4" bestFit="1" customWidth="1"/>
    <col min="15110" max="15110" width="13" style="4" bestFit="1" customWidth="1"/>
    <col min="15111" max="15111" width="14.85546875" style="4" customWidth="1"/>
    <col min="15112" max="15112" width="14.140625" style="4" bestFit="1" customWidth="1"/>
    <col min="15113" max="15113" width="13.5703125" style="4" bestFit="1" customWidth="1"/>
    <col min="15114" max="15114" width="14.85546875" style="4" customWidth="1"/>
    <col min="15115" max="15115" width="12.28515625" style="4" customWidth="1"/>
    <col min="15116" max="15116" width="13.42578125" style="4" customWidth="1"/>
    <col min="15117" max="15360" width="9.140625" style="4"/>
    <col min="15361" max="15361" width="5.85546875" style="4" customWidth="1"/>
    <col min="15362" max="15362" width="50.5703125" style="4" customWidth="1"/>
    <col min="15363" max="15363" width="7.28515625" style="4" customWidth="1"/>
    <col min="15364" max="15364" width="14.85546875" style="4" customWidth="1"/>
    <col min="15365" max="15365" width="12.85546875" style="4" bestFit="1" customWidth="1"/>
    <col min="15366" max="15366" width="13" style="4" bestFit="1" customWidth="1"/>
    <col min="15367" max="15367" width="14.85546875" style="4" customWidth="1"/>
    <col min="15368" max="15368" width="14.140625" style="4" bestFit="1" customWidth="1"/>
    <col min="15369" max="15369" width="13.5703125" style="4" bestFit="1" customWidth="1"/>
    <col min="15370" max="15370" width="14.85546875" style="4" customWidth="1"/>
    <col min="15371" max="15371" width="12.28515625" style="4" customWidth="1"/>
    <col min="15372" max="15372" width="13.42578125" style="4" customWidth="1"/>
    <col min="15373" max="15616" width="9.140625" style="4"/>
    <col min="15617" max="15617" width="5.85546875" style="4" customWidth="1"/>
    <col min="15618" max="15618" width="50.5703125" style="4" customWidth="1"/>
    <col min="15619" max="15619" width="7.28515625" style="4" customWidth="1"/>
    <col min="15620" max="15620" width="14.85546875" style="4" customWidth="1"/>
    <col min="15621" max="15621" width="12.85546875" style="4" bestFit="1" customWidth="1"/>
    <col min="15622" max="15622" width="13" style="4" bestFit="1" customWidth="1"/>
    <col min="15623" max="15623" width="14.85546875" style="4" customWidth="1"/>
    <col min="15624" max="15624" width="14.140625" style="4" bestFit="1" customWidth="1"/>
    <col min="15625" max="15625" width="13.5703125" style="4" bestFit="1" customWidth="1"/>
    <col min="15626" max="15626" width="14.85546875" style="4" customWidth="1"/>
    <col min="15627" max="15627" width="12.28515625" style="4" customWidth="1"/>
    <col min="15628" max="15628" width="13.42578125" style="4" customWidth="1"/>
    <col min="15629" max="15872" width="9.140625" style="4"/>
    <col min="15873" max="15873" width="5.85546875" style="4" customWidth="1"/>
    <col min="15874" max="15874" width="50.5703125" style="4" customWidth="1"/>
    <col min="15875" max="15875" width="7.28515625" style="4" customWidth="1"/>
    <col min="15876" max="15876" width="14.85546875" style="4" customWidth="1"/>
    <col min="15877" max="15877" width="12.85546875" style="4" bestFit="1" customWidth="1"/>
    <col min="15878" max="15878" width="13" style="4" bestFit="1" customWidth="1"/>
    <col min="15879" max="15879" width="14.85546875" style="4" customWidth="1"/>
    <col min="15880" max="15880" width="14.140625" style="4" bestFit="1" customWidth="1"/>
    <col min="15881" max="15881" width="13.5703125" style="4" bestFit="1" customWidth="1"/>
    <col min="15882" max="15882" width="14.85546875" style="4" customWidth="1"/>
    <col min="15883" max="15883" width="12.28515625" style="4" customWidth="1"/>
    <col min="15884" max="15884" width="13.42578125" style="4" customWidth="1"/>
    <col min="15885" max="16128" width="9.140625" style="4"/>
    <col min="16129" max="16129" width="5.85546875" style="4" customWidth="1"/>
    <col min="16130" max="16130" width="50.5703125" style="4" customWidth="1"/>
    <col min="16131" max="16131" width="7.28515625" style="4" customWidth="1"/>
    <col min="16132" max="16132" width="14.85546875" style="4" customWidth="1"/>
    <col min="16133" max="16133" width="12.85546875" style="4" bestFit="1" customWidth="1"/>
    <col min="16134" max="16134" width="13" style="4" bestFit="1" customWidth="1"/>
    <col min="16135" max="16135" width="14.85546875" style="4" customWidth="1"/>
    <col min="16136" max="16136" width="14.140625" style="4" bestFit="1" customWidth="1"/>
    <col min="16137" max="16137" width="13.5703125" style="4" bestFit="1" customWidth="1"/>
    <col min="16138" max="16138" width="14.85546875" style="4" customWidth="1"/>
    <col min="16139" max="16139" width="12.28515625" style="4" customWidth="1"/>
    <col min="16140" max="16140" width="13.42578125" style="4" customWidth="1"/>
    <col min="16141" max="16384" width="9.140625" style="4"/>
  </cols>
  <sheetData>
    <row r="1" spans="1:12" s="2" customFormat="1" ht="14.25" x14ac:dyDescent="0.2">
      <c r="A1" s="1"/>
      <c r="E1" s="3"/>
      <c r="L1" s="2" t="s">
        <v>126</v>
      </c>
    </row>
    <row r="2" spans="1:12" s="2" customFormat="1" ht="18" customHeight="1" x14ac:dyDescent="0.2">
      <c r="A2" s="68" t="s">
        <v>124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7.25" customHeight="1" x14ac:dyDescent="0.2">
      <c r="A3" s="69" t="s">
        <v>125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4.25" x14ac:dyDescent="0.2">
      <c r="A4" s="70" t="s">
        <v>127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" customHeight="1" x14ac:dyDescent="0.2">
      <c r="A5" s="71" t="s">
        <v>239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5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" customHeight="1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8" thickBot="1" x14ac:dyDescent="0.3">
      <c r="A8" s="7"/>
      <c r="B8" s="8"/>
      <c r="C8" s="8"/>
      <c r="K8" s="9" t="s">
        <v>137</v>
      </c>
      <c r="L8" s="10"/>
    </row>
    <row r="9" spans="1:12" ht="24" customHeight="1" thickBot="1" x14ac:dyDescent="0.25">
      <c r="A9" s="72" t="s">
        <v>139</v>
      </c>
      <c r="B9" s="75" t="s">
        <v>240</v>
      </c>
      <c r="C9" s="76"/>
      <c r="D9" s="79" t="s">
        <v>128</v>
      </c>
      <c r="E9" s="79"/>
      <c r="F9" s="80"/>
      <c r="G9" s="81" t="s">
        <v>129</v>
      </c>
      <c r="H9" s="79"/>
      <c r="I9" s="80"/>
      <c r="J9" s="81" t="s">
        <v>130</v>
      </c>
      <c r="K9" s="79"/>
      <c r="L9" s="80"/>
    </row>
    <row r="10" spans="1:12" ht="30" customHeight="1" thickBot="1" x14ac:dyDescent="0.25">
      <c r="A10" s="73"/>
      <c r="B10" s="77"/>
      <c r="C10" s="78"/>
      <c r="D10" s="82" t="s">
        <v>131</v>
      </c>
      <c r="E10" s="11" t="s">
        <v>132</v>
      </c>
      <c r="F10" s="11"/>
      <c r="G10" s="84" t="s">
        <v>133</v>
      </c>
      <c r="H10" s="11" t="s">
        <v>132</v>
      </c>
      <c r="I10" s="12"/>
      <c r="J10" s="86" t="s">
        <v>134</v>
      </c>
      <c r="K10" s="11" t="s">
        <v>132</v>
      </c>
      <c r="L10" s="13"/>
    </row>
    <row r="11" spans="1:12" ht="27.75" thickBot="1" x14ac:dyDescent="0.25">
      <c r="A11" s="74"/>
      <c r="B11" s="14" t="s">
        <v>140</v>
      </c>
      <c r="C11" s="15" t="s">
        <v>2</v>
      </c>
      <c r="D11" s="83"/>
      <c r="E11" s="16" t="s">
        <v>135</v>
      </c>
      <c r="F11" s="17" t="s">
        <v>136</v>
      </c>
      <c r="G11" s="85"/>
      <c r="H11" s="16" t="s">
        <v>135</v>
      </c>
      <c r="I11" s="18" t="s">
        <v>136</v>
      </c>
      <c r="J11" s="87"/>
      <c r="K11" s="16" t="s">
        <v>135</v>
      </c>
      <c r="L11" s="18" t="s">
        <v>136</v>
      </c>
    </row>
    <row r="12" spans="1:12" ht="14.25" thickBot="1" x14ac:dyDescent="0.25">
      <c r="A12" s="19">
        <v>1</v>
      </c>
      <c r="B12" s="20">
        <v>2</v>
      </c>
      <c r="C12" s="20" t="s">
        <v>241</v>
      </c>
      <c r="D12" s="21">
        <v>4</v>
      </c>
      <c r="E12" s="21">
        <v>5</v>
      </c>
      <c r="F12" s="22">
        <v>6</v>
      </c>
      <c r="G12" s="23">
        <v>7</v>
      </c>
      <c r="H12" s="23">
        <v>8</v>
      </c>
      <c r="I12" s="24">
        <v>9</v>
      </c>
      <c r="J12" s="21">
        <v>10</v>
      </c>
      <c r="K12" s="21">
        <v>11</v>
      </c>
      <c r="L12" s="18">
        <v>12</v>
      </c>
    </row>
    <row r="13" spans="1:12" ht="36.75" customHeight="1" x14ac:dyDescent="0.2">
      <c r="A13" s="25">
        <v>4000</v>
      </c>
      <c r="B13" s="26" t="s">
        <v>242</v>
      </c>
      <c r="C13" s="27"/>
      <c r="D13" s="28">
        <f t="shared" ref="D13:L13" si="0">SUM(D15,D166,D201)</f>
        <v>150936901.51369998</v>
      </c>
      <c r="E13" s="28">
        <f t="shared" si="0"/>
        <v>141123270.11149999</v>
      </c>
      <c r="F13" s="28">
        <f t="shared" si="0"/>
        <v>13953437.228700005</v>
      </c>
      <c r="G13" s="28">
        <f t="shared" si="0"/>
        <v>166026191.21139997</v>
      </c>
      <c r="H13" s="28">
        <f t="shared" si="0"/>
        <v>142938418.63910002</v>
      </c>
      <c r="I13" s="28">
        <f t="shared" si="0"/>
        <v>28470363.480599996</v>
      </c>
      <c r="J13" s="28">
        <f t="shared" si="0"/>
        <v>82842046.129999995</v>
      </c>
      <c r="K13" s="28">
        <f t="shared" si="0"/>
        <v>81017741.4296</v>
      </c>
      <c r="L13" s="29">
        <f t="shared" si="0"/>
        <v>2756325.7561000017</v>
      </c>
    </row>
    <row r="14" spans="1:12" ht="14.25" x14ac:dyDescent="0.2">
      <c r="A14" s="30"/>
      <c r="B14" s="31" t="s">
        <v>141</v>
      </c>
      <c r="C14" s="32"/>
      <c r="D14" s="33"/>
      <c r="E14" s="33"/>
      <c r="F14" s="33"/>
      <c r="G14" s="33"/>
      <c r="H14" s="33"/>
      <c r="I14" s="33"/>
      <c r="J14" s="33"/>
      <c r="K14" s="33"/>
      <c r="L14" s="34"/>
    </row>
    <row r="15" spans="1:12" ht="54.75" customHeight="1" x14ac:dyDescent="0.2">
      <c r="A15" s="30">
        <v>4050</v>
      </c>
      <c r="B15" s="35" t="s">
        <v>243</v>
      </c>
      <c r="C15" s="36" t="s">
        <v>3</v>
      </c>
      <c r="D15" s="33">
        <f t="shared" ref="D15:L15" si="1">SUM(D17,D27,D70,D85,D95,D122,D137)</f>
        <v>137049497.9109</v>
      </c>
      <c r="E15" s="33">
        <f t="shared" si="1"/>
        <v>141123270.11149999</v>
      </c>
      <c r="F15" s="33">
        <f t="shared" si="1"/>
        <v>66033.625899999999</v>
      </c>
      <c r="G15" s="33">
        <f t="shared" si="1"/>
        <v>138222324.06909999</v>
      </c>
      <c r="H15" s="33">
        <f t="shared" si="1"/>
        <v>142938418.63910002</v>
      </c>
      <c r="I15" s="33">
        <f t="shared" si="1"/>
        <v>666496.33829999994</v>
      </c>
      <c r="J15" s="33">
        <f t="shared" si="1"/>
        <v>80086900.373899996</v>
      </c>
      <c r="K15" s="33">
        <f t="shared" si="1"/>
        <v>81017741.4296</v>
      </c>
      <c r="L15" s="34">
        <f t="shared" si="1"/>
        <v>1180</v>
      </c>
    </row>
    <row r="16" spans="1:12" x14ac:dyDescent="0.2">
      <c r="A16" s="30"/>
      <c r="B16" s="31" t="s">
        <v>141</v>
      </c>
      <c r="C16" s="32"/>
      <c r="D16" s="37"/>
      <c r="E16" s="37"/>
      <c r="F16" s="37"/>
      <c r="G16" s="37"/>
      <c r="H16" s="37"/>
      <c r="I16" s="37"/>
      <c r="J16" s="37"/>
      <c r="K16" s="37"/>
      <c r="L16" s="38"/>
    </row>
    <row r="17" spans="1:12" ht="30.75" customHeight="1" x14ac:dyDescent="0.2">
      <c r="A17" s="30">
        <v>4100</v>
      </c>
      <c r="B17" s="39" t="s">
        <v>244</v>
      </c>
      <c r="C17" s="40" t="s">
        <v>3</v>
      </c>
      <c r="D17" s="37">
        <f>SUM(D19,D24)</f>
        <v>25395386.7348</v>
      </c>
      <c r="E17" s="37">
        <f>SUM(E19,E24)</f>
        <v>25395386.7348</v>
      </c>
      <c r="F17" s="37" t="s">
        <v>0</v>
      </c>
      <c r="G17" s="37">
        <f>SUM(G19,G24)</f>
        <v>25638274.789600004</v>
      </c>
      <c r="H17" s="37">
        <f>SUM(H19,H24)</f>
        <v>25638274.789600004</v>
      </c>
      <c r="I17" s="37" t="s">
        <v>0</v>
      </c>
      <c r="J17" s="37">
        <f>SUM(J19,J24)</f>
        <v>16399727.1404</v>
      </c>
      <c r="K17" s="37">
        <f>SUM(K19,K24)</f>
        <v>16399727.1404</v>
      </c>
      <c r="L17" s="38" t="s">
        <v>0</v>
      </c>
    </row>
    <row r="18" spans="1:12" x14ac:dyDescent="0.2">
      <c r="A18" s="30"/>
      <c r="B18" s="31" t="s">
        <v>141</v>
      </c>
      <c r="C18" s="32"/>
      <c r="D18" s="37"/>
      <c r="E18" s="37"/>
      <c r="F18" s="37"/>
      <c r="G18" s="37"/>
      <c r="H18" s="37"/>
      <c r="I18" s="37"/>
      <c r="J18" s="37"/>
      <c r="K18" s="37"/>
      <c r="L18" s="38"/>
    </row>
    <row r="19" spans="1:12" ht="27" customHeight="1" x14ac:dyDescent="0.2">
      <c r="A19" s="30">
        <v>4110</v>
      </c>
      <c r="B19" s="41" t="s">
        <v>245</v>
      </c>
      <c r="C19" s="40" t="s">
        <v>3</v>
      </c>
      <c r="D19" s="37">
        <f>SUM(D21:D23)</f>
        <v>25395386.7348</v>
      </c>
      <c r="E19" s="37">
        <f>SUM(E21:E23)</f>
        <v>25395386.7348</v>
      </c>
      <c r="F19" s="33" t="s">
        <v>1</v>
      </c>
      <c r="G19" s="37">
        <f>SUM(G21:G23)</f>
        <v>25638274.789600004</v>
      </c>
      <c r="H19" s="37">
        <f>SUM(H21:H23)</f>
        <v>25638274.789600004</v>
      </c>
      <c r="I19" s="33" t="s">
        <v>1</v>
      </c>
      <c r="J19" s="37">
        <f>SUM(J21:J23)</f>
        <v>16399727.1404</v>
      </c>
      <c r="K19" s="37">
        <f>SUM(K21:K23)</f>
        <v>16399727.1404</v>
      </c>
      <c r="L19" s="34" t="s">
        <v>1</v>
      </c>
    </row>
    <row r="20" spans="1:12" ht="14.25" x14ac:dyDescent="0.2">
      <c r="A20" s="30"/>
      <c r="B20" s="42" t="s">
        <v>138</v>
      </c>
      <c r="C20" s="40"/>
      <c r="D20" s="37"/>
      <c r="E20" s="37"/>
      <c r="F20" s="33"/>
      <c r="G20" s="37"/>
      <c r="H20" s="37"/>
      <c r="I20" s="33"/>
      <c r="J20" s="37"/>
      <c r="K20" s="37"/>
      <c r="L20" s="34"/>
    </row>
    <row r="21" spans="1:12" ht="14.25" x14ac:dyDescent="0.2">
      <c r="A21" s="30">
        <v>4111</v>
      </c>
      <c r="B21" s="43" t="s">
        <v>142</v>
      </c>
      <c r="C21" s="40" t="s">
        <v>4</v>
      </c>
      <c r="D21" s="37">
        <f>SUM(E21:F21)</f>
        <v>22730724.0348</v>
      </c>
      <c r="E21" s="37">
        <v>22730724.0348</v>
      </c>
      <c r="F21" s="33" t="s">
        <v>1</v>
      </c>
      <c r="G21" s="37">
        <f>SUM(H21:I21)</f>
        <v>22987744.585600004</v>
      </c>
      <c r="H21" s="37">
        <v>22987744.585600004</v>
      </c>
      <c r="I21" s="33" t="s">
        <v>1</v>
      </c>
      <c r="J21" s="37">
        <f>SUM(K21:L21)</f>
        <v>15357821.0024</v>
      </c>
      <c r="K21" s="37">
        <v>15357821.0024</v>
      </c>
      <c r="L21" s="34" t="s">
        <v>1</v>
      </c>
    </row>
    <row r="22" spans="1:12" ht="27" customHeight="1" x14ac:dyDescent="0.2">
      <c r="A22" s="30">
        <v>4112</v>
      </c>
      <c r="B22" s="43" t="s">
        <v>143</v>
      </c>
      <c r="C22" s="40" t="s">
        <v>5</v>
      </c>
      <c r="D22" s="37">
        <f>SUM(E22:F22)</f>
        <v>2646957.9</v>
      </c>
      <c r="E22" s="37">
        <v>2646957.9</v>
      </c>
      <c r="F22" s="33" t="s">
        <v>1</v>
      </c>
      <c r="G22" s="37">
        <f>SUM(H22:I22)</f>
        <v>2624845.304</v>
      </c>
      <c r="H22" s="37">
        <v>2624845.304</v>
      </c>
      <c r="I22" s="33" t="s">
        <v>1</v>
      </c>
      <c r="J22" s="37">
        <f>SUM(K22:L22)</f>
        <v>1023888.811</v>
      </c>
      <c r="K22" s="37">
        <v>1023888.811</v>
      </c>
      <c r="L22" s="34" t="s">
        <v>1</v>
      </c>
    </row>
    <row r="23" spans="1:12" ht="14.25" x14ac:dyDescent="0.2">
      <c r="A23" s="30">
        <v>4114</v>
      </c>
      <c r="B23" s="43" t="s">
        <v>144</v>
      </c>
      <c r="C23" s="40" t="s">
        <v>6</v>
      </c>
      <c r="D23" s="37">
        <f>SUM(E23:F23)</f>
        <v>17704.8</v>
      </c>
      <c r="E23" s="37">
        <v>17704.8</v>
      </c>
      <c r="F23" s="33" t="s">
        <v>1</v>
      </c>
      <c r="G23" s="37">
        <f>SUM(H23:I23)</f>
        <v>25684.9</v>
      </c>
      <c r="H23" s="37">
        <v>25684.9</v>
      </c>
      <c r="I23" s="33" t="s">
        <v>1</v>
      </c>
      <c r="J23" s="37">
        <f>SUM(K23:L23)</f>
        <v>18017.327000000001</v>
      </c>
      <c r="K23" s="37">
        <v>18017.327000000001</v>
      </c>
      <c r="L23" s="34" t="s">
        <v>1</v>
      </c>
    </row>
    <row r="24" spans="1:12" ht="30.75" customHeight="1" x14ac:dyDescent="0.2">
      <c r="A24" s="30">
        <v>4120</v>
      </c>
      <c r="B24" s="44" t="s">
        <v>246</v>
      </c>
      <c r="C24" s="40" t="s">
        <v>3</v>
      </c>
      <c r="D24" s="37">
        <f>SUM(D26)</f>
        <v>0</v>
      </c>
      <c r="E24" s="37">
        <f>SUM(E26)</f>
        <v>0</v>
      </c>
      <c r="F24" s="33" t="s">
        <v>1</v>
      </c>
      <c r="G24" s="37">
        <f>SUM(G26)</f>
        <v>0</v>
      </c>
      <c r="H24" s="37">
        <f>SUM(H26)</f>
        <v>0</v>
      </c>
      <c r="I24" s="33" t="s">
        <v>1</v>
      </c>
      <c r="J24" s="37">
        <f>SUM(J26)</f>
        <v>0</v>
      </c>
      <c r="K24" s="37">
        <f>SUM(K26)</f>
        <v>0</v>
      </c>
      <c r="L24" s="34" t="s">
        <v>1</v>
      </c>
    </row>
    <row r="25" spans="1:12" ht="14.25" x14ac:dyDescent="0.2">
      <c r="A25" s="30"/>
      <c r="B25" s="42" t="s">
        <v>138</v>
      </c>
      <c r="C25" s="40"/>
      <c r="D25" s="37"/>
      <c r="E25" s="37"/>
      <c r="F25" s="33"/>
      <c r="G25" s="37"/>
      <c r="H25" s="37"/>
      <c r="I25" s="33"/>
      <c r="J25" s="37"/>
      <c r="K25" s="37"/>
      <c r="L25" s="34"/>
    </row>
    <row r="26" spans="1:12" ht="22.5" customHeight="1" x14ac:dyDescent="0.2">
      <c r="A26" s="30">
        <v>4121</v>
      </c>
      <c r="B26" s="43" t="s">
        <v>145</v>
      </c>
      <c r="C26" s="40" t="s">
        <v>7</v>
      </c>
      <c r="D26" s="37">
        <f>SUM(E26:F26)</f>
        <v>0</v>
      </c>
      <c r="E26" s="37">
        <v>0</v>
      </c>
      <c r="F26" s="33" t="s">
        <v>1</v>
      </c>
      <c r="G26" s="37">
        <f>SUM(H26:I26)</f>
        <v>0</v>
      </c>
      <c r="H26" s="37">
        <v>0</v>
      </c>
      <c r="I26" s="33" t="s">
        <v>1</v>
      </c>
      <c r="J26" s="37">
        <f>SUM(K26:L26)</f>
        <v>0</v>
      </c>
      <c r="K26" s="37">
        <v>0</v>
      </c>
      <c r="L26" s="34" t="s">
        <v>1</v>
      </c>
    </row>
    <row r="27" spans="1:12" ht="53.25" customHeight="1" x14ac:dyDescent="0.2">
      <c r="A27" s="30">
        <v>4200</v>
      </c>
      <c r="B27" s="45" t="s">
        <v>247</v>
      </c>
      <c r="C27" s="40" t="s">
        <v>3</v>
      </c>
      <c r="D27" s="37">
        <f>SUM(D29,D38,D43,D53,D56,D60)</f>
        <v>27833304.369499996</v>
      </c>
      <c r="E27" s="37">
        <f>SUM(E29,E38,E43,E53,E56,E60)</f>
        <v>27833304.369499996</v>
      </c>
      <c r="F27" s="33" t="s">
        <v>1</v>
      </c>
      <c r="G27" s="37">
        <f>SUM(G29,G38,G43,G53,G56,G60)</f>
        <v>27873843.645899996</v>
      </c>
      <c r="H27" s="37">
        <f>SUM(H29,H38,H43,H53,H56,H60)</f>
        <v>27873843.645899996</v>
      </c>
      <c r="I27" s="33" t="s">
        <v>1</v>
      </c>
      <c r="J27" s="37">
        <f>SUM(J29,J38,J43,J53,J56,J60)</f>
        <v>14066145.066699998</v>
      </c>
      <c r="K27" s="37">
        <f>SUM(K29,K38,K43,K53,K56,K60)</f>
        <v>14066145.066699998</v>
      </c>
      <c r="L27" s="34" t="s">
        <v>1</v>
      </c>
    </row>
    <row r="28" spans="1:12" x14ac:dyDescent="0.2">
      <c r="A28" s="30"/>
      <c r="B28" s="31" t="s">
        <v>141</v>
      </c>
      <c r="C28" s="32"/>
      <c r="D28" s="37"/>
      <c r="E28" s="37"/>
      <c r="F28" s="37"/>
      <c r="G28" s="37"/>
      <c r="H28" s="37"/>
      <c r="I28" s="37"/>
      <c r="J28" s="37"/>
      <c r="K28" s="37"/>
      <c r="L28" s="38"/>
    </row>
    <row r="29" spans="1:12" ht="40.5" customHeight="1" x14ac:dyDescent="0.2">
      <c r="A29" s="30">
        <v>4210</v>
      </c>
      <c r="B29" s="44" t="s">
        <v>248</v>
      </c>
      <c r="C29" s="40" t="s">
        <v>3</v>
      </c>
      <c r="D29" s="37">
        <f>SUM(D31:D37)</f>
        <v>12396057.913999999</v>
      </c>
      <c r="E29" s="37">
        <f>SUM(E31:E37)</f>
        <v>12396057.913999999</v>
      </c>
      <c r="F29" s="33" t="s">
        <v>1</v>
      </c>
      <c r="G29" s="37">
        <f>SUM(G31:G37)</f>
        <v>12786689.310099998</v>
      </c>
      <c r="H29" s="37">
        <f>SUM(H31:H37)</f>
        <v>12786689.310099998</v>
      </c>
      <c r="I29" s="33" t="s">
        <v>1</v>
      </c>
      <c r="J29" s="37">
        <f>SUM(J31:J37)</f>
        <v>7516964.0806999989</v>
      </c>
      <c r="K29" s="37">
        <f>SUM(K31:K37)</f>
        <v>7516964.0806999989</v>
      </c>
      <c r="L29" s="34" t="s">
        <v>1</v>
      </c>
    </row>
    <row r="30" spans="1:12" ht="14.25" x14ac:dyDescent="0.2">
      <c r="A30" s="30"/>
      <c r="B30" s="42" t="s">
        <v>138</v>
      </c>
      <c r="C30" s="40"/>
      <c r="D30" s="37"/>
      <c r="E30" s="37"/>
      <c r="F30" s="33"/>
      <c r="G30" s="37"/>
      <c r="H30" s="37"/>
      <c r="I30" s="33"/>
      <c r="J30" s="37"/>
      <c r="K30" s="37"/>
      <c r="L30" s="34"/>
    </row>
    <row r="31" spans="1:12" ht="24.75" customHeight="1" x14ac:dyDescent="0.2">
      <c r="A31" s="30">
        <v>4211</v>
      </c>
      <c r="B31" s="43" t="s">
        <v>146</v>
      </c>
      <c r="C31" s="40" t="s">
        <v>8</v>
      </c>
      <c r="D31" s="37">
        <f t="shared" ref="D31:D37" si="2">SUM(E31:F31)</f>
        <v>16064.9</v>
      </c>
      <c r="E31" s="37">
        <v>16064.9</v>
      </c>
      <c r="F31" s="33" t="s">
        <v>1</v>
      </c>
      <c r="G31" s="37">
        <f t="shared" ref="G31:G37" si="3">SUM(H31:I31)</f>
        <v>17058.588</v>
      </c>
      <c r="H31" s="37">
        <v>17058.588</v>
      </c>
      <c r="I31" s="33" t="s">
        <v>1</v>
      </c>
      <c r="J31" s="37">
        <f t="shared" ref="J31:J37" si="4">SUM(K31:L31)</f>
        <v>7997.4002</v>
      </c>
      <c r="K31" s="37">
        <v>7997.4002</v>
      </c>
      <c r="L31" s="34" t="s">
        <v>1</v>
      </c>
    </row>
    <row r="32" spans="1:12" ht="25.5" customHeight="1" x14ac:dyDescent="0.2">
      <c r="A32" s="30">
        <v>4212</v>
      </c>
      <c r="B32" s="43" t="s">
        <v>147</v>
      </c>
      <c r="C32" s="40" t="s">
        <v>9</v>
      </c>
      <c r="D32" s="37">
        <f t="shared" si="2"/>
        <v>2512546.0761000002</v>
      </c>
      <c r="E32" s="37">
        <v>2512546.0761000002</v>
      </c>
      <c r="F32" s="33" t="s">
        <v>1</v>
      </c>
      <c r="G32" s="37">
        <f t="shared" si="3"/>
        <v>2677060.9652</v>
      </c>
      <c r="H32" s="37">
        <v>2677060.9652</v>
      </c>
      <c r="I32" s="33" t="s">
        <v>1</v>
      </c>
      <c r="J32" s="37">
        <f t="shared" si="4"/>
        <v>1716050.1687999999</v>
      </c>
      <c r="K32" s="37">
        <v>1716050.1687999999</v>
      </c>
      <c r="L32" s="34" t="s">
        <v>1</v>
      </c>
    </row>
    <row r="33" spans="1:12" ht="28.5" customHeight="1" x14ac:dyDescent="0.2">
      <c r="A33" s="30">
        <v>4213</v>
      </c>
      <c r="B33" s="43" t="s">
        <v>148</v>
      </c>
      <c r="C33" s="40" t="s">
        <v>10</v>
      </c>
      <c r="D33" s="37">
        <f t="shared" si="2"/>
        <v>8671379.9804999996</v>
      </c>
      <c r="E33" s="37">
        <v>8671379.9804999996</v>
      </c>
      <c r="F33" s="33" t="s">
        <v>1</v>
      </c>
      <c r="G33" s="37">
        <f t="shared" si="3"/>
        <v>8844101.4122000001</v>
      </c>
      <c r="H33" s="37">
        <v>8844101.4122000001</v>
      </c>
      <c r="I33" s="33" t="s">
        <v>1</v>
      </c>
      <c r="J33" s="37">
        <f t="shared" si="4"/>
        <v>5321560.2316999994</v>
      </c>
      <c r="K33" s="37">
        <v>5321560.2316999994</v>
      </c>
      <c r="L33" s="34" t="s">
        <v>1</v>
      </c>
    </row>
    <row r="34" spans="1:12" ht="20.25" customHeight="1" x14ac:dyDescent="0.2">
      <c r="A34" s="30">
        <v>4214</v>
      </c>
      <c r="B34" s="43" t="s">
        <v>149</v>
      </c>
      <c r="C34" s="40" t="s">
        <v>11</v>
      </c>
      <c r="D34" s="37">
        <f t="shared" si="2"/>
        <v>438074.71269999997</v>
      </c>
      <c r="E34" s="37">
        <v>438074.71269999997</v>
      </c>
      <c r="F34" s="33" t="s">
        <v>1</v>
      </c>
      <c r="G34" s="37">
        <f t="shared" si="3"/>
        <v>440949.97090000001</v>
      </c>
      <c r="H34" s="37">
        <v>440949.97090000001</v>
      </c>
      <c r="I34" s="33" t="s">
        <v>1</v>
      </c>
      <c r="J34" s="37">
        <f t="shared" si="4"/>
        <v>229701.03750000001</v>
      </c>
      <c r="K34" s="37">
        <v>229701.03750000001</v>
      </c>
      <c r="L34" s="34" t="s">
        <v>1</v>
      </c>
    </row>
    <row r="35" spans="1:12" ht="20.25" customHeight="1" x14ac:dyDescent="0.2">
      <c r="A35" s="30">
        <v>4215</v>
      </c>
      <c r="B35" s="43" t="s">
        <v>150</v>
      </c>
      <c r="C35" s="40" t="s">
        <v>12</v>
      </c>
      <c r="D35" s="37">
        <f t="shared" si="2"/>
        <v>522132.54469999997</v>
      </c>
      <c r="E35" s="37">
        <v>522132.54469999997</v>
      </c>
      <c r="F35" s="33" t="s">
        <v>1</v>
      </c>
      <c r="G35" s="37">
        <f t="shared" si="3"/>
        <v>536789.5</v>
      </c>
      <c r="H35" s="37">
        <v>536789.5</v>
      </c>
      <c r="I35" s="33" t="s">
        <v>1</v>
      </c>
      <c r="J35" s="37">
        <f t="shared" si="4"/>
        <v>98428.861999999994</v>
      </c>
      <c r="K35" s="37">
        <v>98428.861999999994</v>
      </c>
      <c r="L35" s="34" t="s">
        <v>1</v>
      </c>
    </row>
    <row r="36" spans="1:12" ht="27.75" customHeight="1" x14ac:dyDescent="0.2">
      <c r="A36" s="30">
        <v>4216</v>
      </c>
      <c r="B36" s="43" t="s">
        <v>249</v>
      </c>
      <c r="C36" s="40" t="s">
        <v>13</v>
      </c>
      <c r="D36" s="37">
        <f t="shared" si="2"/>
        <v>218651.7</v>
      </c>
      <c r="E36" s="37">
        <v>218651.7</v>
      </c>
      <c r="F36" s="33" t="s">
        <v>1</v>
      </c>
      <c r="G36" s="37">
        <f t="shared" si="3"/>
        <v>252579.8738</v>
      </c>
      <c r="H36" s="37">
        <v>252579.8738</v>
      </c>
      <c r="I36" s="33" t="s">
        <v>1</v>
      </c>
      <c r="J36" s="37">
        <f t="shared" si="4"/>
        <v>130983.04550000001</v>
      </c>
      <c r="K36" s="37">
        <v>130983.04550000001</v>
      </c>
      <c r="L36" s="34" t="s">
        <v>1</v>
      </c>
    </row>
    <row r="37" spans="1:12" ht="25.5" customHeight="1" x14ac:dyDescent="0.2">
      <c r="A37" s="30">
        <v>4217</v>
      </c>
      <c r="B37" s="43" t="s">
        <v>151</v>
      </c>
      <c r="C37" s="40" t="s">
        <v>14</v>
      </c>
      <c r="D37" s="37">
        <f t="shared" si="2"/>
        <v>17208</v>
      </c>
      <c r="E37" s="37">
        <v>17208</v>
      </c>
      <c r="F37" s="33" t="s">
        <v>1</v>
      </c>
      <c r="G37" s="37">
        <f t="shared" si="3"/>
        <v>18149</v>
      </c>
      <c r="H37" s="37">
        <v>18149</v>
      </c>
      <c r="I37" s="33" t="s">
        <v>1</v>
      </c>
      <c r="J37" s="37">
        <f t="shared" si="4"/>
        <v>12243.334999999999</v>
      </c>
      <c r="K37" s="37">
        <v>12243.334999999999</v>
      </c>
      <c r="L37" s="34" t="s">
        <v>1</v>
      </c>
    </row>
    <row r="38" spans="1:12" ht="27.75" customHeight="1" x14ac:dyDescent="0.2">
      <c r="A38" s="30">
        <v>4220</v>
      </c>
      <c r="B38" s="44" t="s">
        <v>250</v>
      </c>
      <c r="C38" s="40" t="s">
        <v>3</v>
      </c>
      <c r="D38" s="37">
        <f>SUM(D40:D42)</f>
        <v>285166.09999999998</v>
      </c>
      <c r="E38" s="37">
        <f>SUM(E40:E42)</f>
        <v>285166.09999999998</v>
      </c>
      <c r="F38" s="33" t="s">
        <v>1</v>
      </c>
      <c r="G38" s="37">
        <f>SUM(G40:G42)</f>
        <v>249023.19999999998</v>
      </c>
      <c r="H38" s="37">
        <f>SUM(H40:H42)</f>
        <v>249023.19999999998</v>
      </c>
      <c r="I38" s="33" t="s">
        <v>1</v>
      </c>
      <c r="J38" s="37">
        <f>SUM(J40:J42)</f>
        <v>120416.683</v>
      </c>
      <c r="K38" s="37">
        <f>SUM(K40:K42)</f>
        <v>120416.683</v>
      </c>
      <c r="L38" s="34" t="s">
        <v>1</v>
      </c>
    </row>
    <row r="39" spans="1:12" ht="14.25" x14ac:dyDescent="0.2">
      <c r="A39" s="30"/>
      <c r="B39" s="42" t="s">
        <v>138</v>
      </c>
      <c r="C39" s="40"/>
      <c r="D39" s="37"/>
      <c r="E39" s="37"/>
      <c r="F39" s="33"/>
      <c r="G39" s="37"/>
      <c r="H39" s="37"/>
      <c r="I39" s="33"/>
      <c r="J39" s="37"/>
      <c r="K39" s="37"/>
      <c r="L39" s="34"/>
    </row>
    <row r="40" spans="1:12" ht="21" customHeight="1" x14ac:dyDescent="0.2">
      <c r="A40" s="30">
        <v>4221</v>
      </c>
      <c r="B40" s="43" t="s">
        <v>152</v>
      </c>
      <c r="C40" s="46">
        <v>4221</v>
      </c>
      <c r="D40" s="37">
        <f>SUM(E40:F40)</f>
        <v>139166.1</v>
      </c>
      <c r="E40" s="37">
        <v>139166.1</v>
      </c>
      <c r="F40" s="33" t="s">
        <v>1</v>
      </c>
      <c r="G40" s="37">
        <f>SUM(H40:I40)</f>
        <v>164692.9</v>
      </c>
      <c r="H40" s="37">
        <v>164692.9</v>
      </c>
      <c r="I40" s="33" t="s">
        <v>1</v>
      </c>
      <c r="J40" s="37">
        <f>SUM(K40:L40)</f>
        <v>82960.714999999997</v>
      </c>
      <c r="K40" s="37">
        <v>82960.714999999997</v>
      </c>
      <c r="L40" s="34" t="s">
        <v>1</v>
      </c>
    </row>
    <row r="41" spans="1:12" ht="34.5" customHeight="1" x14ac:dyDescent="0.2">
      <c r="A41" s="30">
        <v>4222</v>
      </c>
      <c r="B41" s="43" t="s">
        <v>153</v>
      </c>
      <c r="C41" s="40" t="s">
        <v>15</v>
      </c>
      <c r="D41" s="37">
        <f>SUM(E41:F41)</f>
        <v>141460</v>
      </c>
      <c r="E41" s="37">
        <v>141460</v>
      </c>
      <c r="F41" s="33" t="s">
        <v>1</v>
      </c>
      <c r="G41" s="37">
        <f>SUM(H41:I41)</f>
        <v>78950.5</v>
      </c>
      <c r="H41" s="37">
        <v>78950.5</v>
      </c>
      <c r="I41" s="33" t="s">
        <v>1</v>
      </c>
      <c r="J41" s="37">
        <f>SUM(K41:L41)</f>
        <v>34350.368000000002</v>
      </c>
      <c r="K41" s="37">
        <v>34350.368000000002</v>
      </c>
      <c r="L41" s="34" t="s">
        <v>1</v>
      </c>
    </row>
    <row r="42" spans="1:12" ht="19.5" customHeight="1" x14ac:dyDescent="0.2">
      <c r="A42" s="30">
        <v>4223</v>
      </c>
      <c r="B42" s="43" t="s">
        <v>251</v>
      </c>
      <c r="C42" s="40" t="s">
        <v>16</v>
      </c>
      <c r="D42" s="37">
        <f>SUM(E42:F42)</f>
        <v>4540</v>
      </c>
      <c r="E42" s="37">
        <v>4540</v>
      </c>
      <c r="F42" s="33" t="s">
        <v>1</v>
      </c>
      <c r="G42" s="37">
        <f>SUM(H42:I42)</f>
        <v>5379.8</v>
      </c>
      <c r="H42" s="37">
        <v>5379.8</v>
      </c>
      <c r="I42" s="33" t="s">
        <v>1</v>
      </c>
      <c r="J42" s="37">
        <f>SUM(K42:L42)</f>
        <v>3105.6</v>
      </c>
      <c r="K42" s="37">
        <v>3105.6</v>
      </c>
      <c r="L42" s="34" t="s">
        <v>1</v>
      </c>
    </row>
    <row r="43" spans="1:12" ht="55.5" customHeight="1" x14ac:dyDescent="0.2">
      <c r="A43" s="30">
        <v>4230</v>
      </c>
      <c r="B43" s="44" t="s">
        <v>252</v>
      </c>
      <c r="C43" s="40" t="s">
        <v>3</v>
      </c>
      <c r="D43" s="37">
        <f>SUM(D45:D52)</f>
        <v>3929080.2503</v>
      </c>
      <c r="E43" s="37">
        <f>SUM(E45:E52)</f>
        <v>3929080.2503</v>
      </c>
      <c r="F43" s="33" t="s">
        <v>1</v>
      </c>
      <c r="G43" s="37">
        <f>SUM(G45:G52)</f>
        <v>4120849.0767999999</v>
      </c>
      <c r="H43" s="37">
        <f>SUM(H45:H52)</f>
        <v>4120849.0767999999</v>
      </c>
      <c r="I43" s="33" t="s">
        <v>1</v>
      </c>
      <c r="J43" s="37">
        <f>SUM(J45:J52)</f>
        <v>1888711.1631999998</v>
      </c>
      <c r="K43" s="37">
        <f>SUM(K45:K52)</f>
        <v>1888711.1631999998</v>
      </c>
      <c r="L43" s="34" t="s">
        <v>1</v>
      </c>
    </row>
    <row r="44" spans="1:12" ht="14.25" x14ac:dyDescent="0.2">
      <c r="A44" s="30"/>
      <c r="B44" s="42" t="s">
        <v>138</v>
      </c>
      <c r="C44" s="40"/>
      <c r="D44" s="37"/>
      <c r="E44" s="37"/>
      <c r="F44" s="33"/>
      <c r="G44" s="37"/>
      <c r="H44" s="37"/>
      <c r="I44" s="33"/>
      <c r="J44" s="37"/>
      <c r="K44" s="37"/>
      <c r="L44" s="34"/>
    </row>
    <row r="45" spans="1:12" ht="19.5" customHeight="1" x14ac:dyDescent="0.2">
      <c r="A45" s="30">
        <v>4231</v>
      </c>
      <c r="B45" s="43" t="s">
        <v>154</v>
      </c>
      <c r="C45" s="40" t="s">
        <v>17</v>
      </c>
      <c r="D45" s="37">
        <f>SUM(E45:F45)</f>
        <v>23567.9</v>
      </c>
      <c r="E45" s="37">
        <v>23567.9</v>
      </c>
      <c r="F45" s="33" t="s">
        <v>1</v>
      </c>
      <c r="G45" s="37">
        <f t="shared" ref="G45:G52" si="5">SUM(H45:I45)</f>
        <v>25004.3</v>
      </c>
      <c r="H45" s="37">
        <v>25004.3</v>
      </c>
      <c r="I45" s="33" t="s">
        <v>1</v>
      </c>
      <c r="J45" s="37">
        <f t="shared" ref="J45:J52" si="6">SUM(K45:L45)</f>
        <v>7736.9431999999997</v>
      </c>
      <c r="K45" s="37">
        <v>7736.9431999999997</v>
      </c>
      <c r="L45" s="34" t="s">
        <v>1</v>
      </c>
    </row>
    <row r="46" spans="1:12" ht="21.75" customHeight="1" x14ac:dyDescent="0.2">
      <c r="A46" s="30">
        <v>4232</v>
      </c>
      <c r="B46" s="43" t="s">
        <v>155</v>
      </c>
      <c r="C46" s="40" t="s">
        <v>18</v>
      </c>
      <c r="D46" s="37">
        <f t="shared" ref="D46:D52" si="7">SUM(E46:F46)</f>
        <v>187167.1</v>
      </c>
      <c r="E46" s="37">
        <v>187167.1</v>
      </c>
      <c r="F46" s="33" t="s">
        <v>1</v>
      </c>
      <c r="G46" s="37">
        <f t="shared" si="5"/>
        <v>193222.10089999999</v>
      </c>
      <c r="H46" s="37">
        <v>193222.10089999999</v>
      </c>
      <c r="I46" s="33" t="s">
        <v>1</v>
      </c>
      <c r="J46" s="37">
        <f t="shared" si="6"/>
        <v>94026.868300000002</v>
      </c>
      <c r="K46" s="37">
        <v>94026.868300000002</v>
      </c>
      <c r="L46" s="34" t="s">
        <v>1</v>
      </c>
    </row>
    <row r="47" spans="1:12" ht="31.5" customHeight="1" x14ac:dyDescent="0.2">
      <c r="A47" s="30">
        <v>4233</v>
      </c>
      <c r="B47" s="43" t="s">
        <v>253</v>
      </c>
      <c r="C47" s="40" t="s">
        <v>19</v>
      </c>
      <c r="D47" s="37">
        <f t="shared" si="7"/>
        <v>189251</v>
      </c>
      <c r="E47" s="37">
        <v>189251</v>
      </c>
      <c r="F47" s="33" t="s">
        <v>1</v>
      </c>
      <c r="G47" s="37">
        <f t="shared" si="5"/>
        <v>60364.6</v>
      </c>
      <c r="H47" s="37">
        <v>60364.6</v>
      </c>
      <c r="I47" s="33" t="s">
        <v>1</v>
      </c>
      <c r="J47" s="37">
        <f t="shared" si="6"/>
        <v>7979</v>
      </c>
      <c r="K47" s="37">
        <v>7979</v>
      </c>
      <c r="L47" s="34" t="s">
        <v>1</v>
      </c>
    </row>
    <row r="48" spans="1:12" ht="14.25" x14ac:dyDescent="0.2">
      <c r="A48" s="30">
        <v>4234</v>
      </c>
      <c r="B48" s="43" t="s">
        <v>156</v>
      </c>
      <c r="C48" s="40" t="s">
        <v>20</v>
      </c>
      <c r="D48" s="37">
        <f t="shared" si="7"/>
        <v>162750.6</v>
      </c>
      <c r="E48" s="37">
        <v>162750.6</v>
      </c>
      <c r="F48" s="33" t="s">
        <v>1</v>
      </c>
      <c r="G48" s="37">
        <f t="shared" si="5"/>
        <v>169282.12599999999</v>
      </c>
      <c r="H48" s="37">
        <v>169282.12599999999</v>
      </c>
      <c r="I48" s="33" t="s">
        <v>1</v>
      </c>
      <c r="J48" s="37">
        <f t="shared" si="6"/>
        <v>66456.711299999995</v>
      </c>
      <c r="K48" s="37">
        <v>66456.711299999995</v>
      </c>
      <c r="L48" s="34" t="s">
        <v>1</v>
      </c>
    </row>
    <row r="49" spans="1:12" ht="22.5" customHeight="1" x14ac:dyDescent="0.2">
      <c r="A49" s="30">
        <v>4235</v>
      </c>
      <c r="B49" s="47" t="s">
        <v>157</v>
      </c>
      <c r="C49" s="48">
        <v>4235</v>
      </c>
      <c r="D49" s="37">
        <f t="shared" si="7"/>
        <v>71520.7</v>
      </c>
      <c r="E49" s="37">
        <v>71520.7</v>
      </c>
      <c r="F49" s="33" t="s">
        <v>1</v>
      </c>
      <c r="G49" s="37">
        <f t="shared" si="5"/>
        <v>76646.3</v>
      </c>
      <c r="H49" s="37">
        <v>76646.3</v>
      </c>
      <c r="I49" s="33" t="s">
        <v>1</v>
      </c>
      <c r="J49" s="37">
        <f t="shared" si="6"/>
        <v>31824.331600000001</v>
      </c>
      <c r="K49" s="37">
        <v>31824.331600000001</v>
      </c>
      <c r="L49" s="34" t="s">
        <v>1</v>
      </c>
    </row>
    <row r="50" spans="1:12" ht="27" customHeight="1" x14ac:dyDescent="0.2">
      <c r="A50" s="30">
        <v>4236</v>
      </c>
      <c r="B50" s="43" t="s">
        <v>158</v>
      </c>
      <c r="C50" s="40" t="s">
        <v>21</v>
      </c>
      <c r="D50" s="37">
        <f t="shared" si="7"/>
        <v>8100.6</v>
      </c>
      <c r="E50" s="37">
        <v>8100.6</v>
      </c>
      <c r="F50" s="33" t="s">
        <v>1</v>
      </c>
      <c r="G50" s="37">
        <f t="shared" si="5"/>
        <v>35700.6</v>
      </c>
      <c r="H50" s="37">
        <v>35700.6</v>
      </c>
      <c r="I50" s="33" t="s">
        <v>1</v>
      </c>
      <c r="J50" s="37">
        <f t="shared" si="6"/>
        <v>2566.6</v>
      </c>
      <c r="K50" s="37">
        <v>2566.6</v>
      </c>
      <c r="L50" s="34" t="s">
        <v>1</v>
      </c>
    </row>
    <row r="51" spans="1:12" ht="30" customHeight="1" x14ac:dyDescent="0.2">
      <c r="A51" s="30">
        <v>4237</v>
      </c>
      <c r="B51" s="43" t="s">
        <v>254</v>
      </c>
      <c r="C51" s="40" t="s">
        <v>22</v>
      </c>
      <c r="D51" s="37">
        <f t="shared" si="7"/>
        <v>210418.448</v>
      </c>
      <c r="E51" s="37">
        <v>210418.448</v>
      </c>
      <c r="F51" s="33" t="s">
        <v>1</v>
      </c>
      <c r="G51" s="37">
        <f t="shared" si="5"/>
        <v>226991.29800000001</v>
      </c>
      <c r="H51" s="37">
        <v>226991.29800000001</v>
      </c>
      <c r="I51" s="33" t="s">
        <v>1</v>
      </c>
      <c r="J51" s="37">
        <f t="shared" si="6"/>
        <v>81387.847200000004</v>
      </c>
      <c r="K51" s="37">
        <v>81387.847200000004</v>
      </c>
      <c r="L51" s="34" t="s">
        <v>1</v>
      </c>
    </row>
    <row r="52" spans="1:12" ht="18" customHeight="1" x14ac:dyDescent="0.2">
      <c r="A52" s="30">
        <v>4238</v>
      </c>
      <c r="B52" s="43" t="s">
        <v>255</v>
      </c>
      <c r="C52" s="40" t="s">
        <v>23</v>
      </c>
      <c r="D52" s="37">
        <f t="shared" si="7"/>
        <v>3076303.9023000002</v>
      </c>
      <c r="E52" s="37">
        <v>3076303.9023000002</v>
      </c>
      <c r="F52" s="33" t="s">
        <v>1</v>
      </c>
      <c r="G52" s="37">
        <f t="shared" si="5"/>
        <v>3333637.7519</v>
      </c>
      <c r="H52" s="37">
        <v>3333637.7519</v>
      </c>
      <c r="I52" s="33" t="s">
        <v>1</v>
      </c>
      <c r="J52" s="37">
        <f t="shared" si="6"/>
        <v>1596732.8615999999</v>
      </c>
      <c r="K52" s="37">
        <v>1596732.8615999999</v>
      </c>
      <c r="L52" s="34" t="s">
        <v>1</v>
      </c>
    </row>
    <row r="53" spans="1:12" ht="31.5" customHeight="1" x14ac:dyDescent="0.2">
      <c r="A53" s="30">
        <v>4240</v>
      </c>
      <c r="B53" s="44" t="s">
        <v>256</v>
      </c>
      <c r="C53" s="40" t="s">
        <v>3</v>
      </c>
      <c r="D53" s="37">
        <f>SUM(D55)</f>
        <v>455913.64049999998</v>
      </c>
      <c r="E53" s="37">
        <f>SUM(E55)</f>
        <v>455913.64049999998</v>
      </c>
      <c r="F53" s="33" t="s">
        <v>1</v>
      </c>
      <c r="G53" s="37">
        <f>SUM(G55)</f>
        <v>577482.88250000007</v>
      </c>
      <c r="H53" s="37">
        <f>SUM(H55)</f>
        <v>577482.88250000007</v>
      </c>
      <c r="I53" s="33" t="s">
        <v>1</v>
      </c>
      <c r="J53" s="37">
        <f>SUM(J55)</f>
        <v>240025.82610000001</v>
      </c>
      <c r="K53" s="37">
        <f>SUM(K55)</f>
        <v>240025.82610000001</v>
      </c>
      <c r="L53" s="34" t="s">
        <v>1</v>
      </c>
    </row>
    <row r="54" spans="1:12" ht="14.25" x14ac:dyDescent="0.2">
      <c r="A54" s="30"/>
      <c r="B54" s="42" t="s">
        <v>138</v>
      </c>
      <c r="C54" s="40"/>
      <c r="D54" s="37"/>
      <c r="E54" s="37"/>
      <c r="F54" s="33"/>
      <c r="G54" s="37"/>
      <c r="H54" s="37"/>
      <c r="I54" s="33"/>
      <c r="J54" s="37"/>
      <c r="K54" s="37"/>
      <c r="L54" s="34"/>
    </row>
    <row r="55" spans="1:12" ht="22.5" customHeight="1" x14ac:dyDescent="0.2">
      <c r="A55" s="30">
        <v>4241</v>
      </c>
      <c r="B55" s="43" t="s">
        <v>159</v>
      </c>
      <c r="C55" s="40" t="s">
        <v>24</v>
      </c>
      <c r="D55" s="37">
        <f>SUM(E55:F55)</f>
        <v>455913.64049999998</v>
      </c>
      <c r="E55" s="37">
        <v>455913.64049999998</v>
      </c>
      <c r="F55" s="33" t="s">
        <v>1</v>
      </c>
      <c r="G55" s="37">
        <f>SUM(H55:I55)</f>
        <v>577482.88250000007</v>
      </c>
      <c r="H55" s="37">
        <v>577482.88250000007</v>
      </c>
      <c r="I55" s="33" t="s">
        <v>1</v>
      </c>
      <c r="J55" s="37">
        <f>SUM(K55:L55)</f>
        <v>240025.82610000001</v>
      </c>
      <c r="K55" s="37">
        <v>240025.82610000001</v>
      </c>
      <c r="L55" s="34" t="s">
        <v>1</v>
      </c>
    </row>
    <row r="56" spans="1:12" ht="28.5" customHeight="1" x14ac:dyDescent="0.2">
      <c r="A56" s="30">
        <v>4250</v>
      </c>
      <c r="B56" s="44" t="s">
        <v>257</v>
      </c>
      <c r="C56" s="40" t="s">
        <v>3</v>
      </c>
      <c r="D56" s="37">
        <f>SUM(D58:D59)</f>
        <v>7334347.1026000008</v>
      </c>
      <c r="E56" s="37">
        <f>SUM(E58:E59)</f>
        <v>7334347.1026000008</v>
      </c>
      <c r="F56" s="33" t="s">
        <v>1</v>
      </c>
      <c r="G56" s="37">
        <f>SUM(G58:G59)</f>
        <v>6312185.1436000001</v>
      </c>
      <c r="H56" s="37">
        <f>SUM(H58:H59)</f>
        <v>6312185.1436000001</v>
      </c>
      <c r="I56" s="33" t="s">
        <v>1</v>
      </c>
      <c r="J56" s="37">
        <f>SUM(J58:J59)</f>
        <v>2344874.4449999998</v>
      </c>
      <c r="K56" s="37">
        <f>SUM(K58:K59)</f>
        <v>2344874.4449999998</v>
      </c>
      <c r="L56" s="34" t="s">
        <v>1</v>
      </c>
    </row>
    <row r="57" spans="1:12" ht="14.25" x14ac:dyDescent="0.2">
      <c r="A57" s="30"/>
      <c r="B57" s="42" t="s">
        <v>138</v>
      </c>
      <c r="C57" s="40"/>
      <c r="D57" s="37"/>
      <c r="E57" s="37"/>
      <c r="F57" s="33"/>
      <c r="G57" s="37"/>
      <c r="H57" s="37"/>
      <c r="I57" s="33"/>
      <c r="J57" s="37"/>
      <c r="K57" s="37"/>
      <c r="L57" s="34"/>
    </row>
    <row r="58" spans="1:12" ht="24.75" customHeight="1" x14ac:dyDescent="0.2">
      <c r="A58" s="30">
        <v>4251</v>
      </c>
      <c r="B58" s="43" t="s">
        <v>160</v>
      </c>
      <c r="C58" s="40" t="s">
        <v>25</v>
      </c>
      <c r="D58" s="37">
        <f>SUM(E58:F58)</f>
        <v>6820724.3232000005</v>
      </c>
      <c r="E58" s="37">
        <v>6820724.3232000005</v>
      </c>
      <c r="F58" s="33" t="s">
        <v>1</v>
      </c>
      <c r="G58" s="37">
        <f>SUM(H58:I58)</f>
        <v>5730376.7142000003</v>
      </c>
      <c r="H58" s="37">
        <v>5730376.7142000003</v>
      </c>
      <c r="I58" s="33" t="s">
        <v>1</v>
      </c>
      <c r="J58" s="37">
        <f>SUM(K58:L58)</f>
        <v>2042898.6037999999</v>
      </c>
      <c r="K58" s="37">
        <v>2042898.6037999999</v>
      </c>
      <c r="L58" s="34" t="s">
        <v>1</v>
      </c>
    </row>
    <row r="59" spans="1:12" ht="27" x14ac:dyDescent="0.2">
      <c r="A59" s="30">
        <v>4252</v>
      </c>
      <c r="B59" s="43" t="s">
        <v>258</v>
      </c>
      <c r="C59" s="40" t="s">
        <v>26</v>
      </c>
      <c r="D59" s="37">
        <f>SUM(E59:F59)</f>
        <v>513622.7794</v>
      </c>
      <c r="E59" s="37">
        <v>513622.7794</v>
      </c>
      <c r="F59" s="33" t="s">
        <v>1</v>
      </c>
      <c r="G59" s="37">
        <f>SUM(H59:I59)</f>
        <v>581808.42940000002</v>
      </c>
      <c r="H59" s="37">
        <v>581808.42940000002</v>
      </c>
      <c r="I59" s="33" t="s">
        <v>1</v>
      </c>
      <c r="J59" s="37">
        <f>SUM(K59:L59)</f>
        <v>301975.84120000002</v>
      </c>
      <c r="K59" s="37">
        <v>301975.84120000002</v>
      </c>
      <c r="L59" s="34" t="s">
        <v>1</v>
      </c>
    </row>
    <row r="60" spans="1:12" ht="40.5" x14ac:dyDescent="0.2">
      <c r="A60" s="30">
        <v>4260</v>
      </c>
      <c r="B60" s="44" t="s">
        <v>259</v>
      </c>
      <c r="C60" s="40" t="s">
        <v>3</v>
      </c>
      <c r="D60" s="37">
        <f>SUM(D62:D69)</f>
        <v>3432739.3620999996</v>
      </c>
      <c r="E60" s="37">
        <f>SUM(E62:E69)</f>
        <v>3432739.3620999996</v>
      </c>
      <c r="F60" s="33" t="s">
        <v>1</v>
      </c>
      <c r="G60" s="37">
        <f>SUM(G62:G69)</f>
        <v>3827614.0329</v>
      </c>
      <c r="H60" s="37">
        <f>SUM(H62:H69)</f>
        <v>3827614.0329</v>
      </c>
      <c r="I60" s="33" t="s">
        <v>1</v>
      </c>
      <c r="J60" s="37">
        <f>SUM(J62:J69)</f>
        <v>1955152.8687</v>
      </c>
      <c r="K60" s="37">
        <f>SUM(K62:K69)</f>
        <v>1955152.8687</v>
      </c>
      <c r="L60" s="34" t="s">
        <v>1</v>
      </c>
    </row>
    <row r="61" spans="1:12" ht="14.25" x14ac:dyDescent="0.2">
      <c r="A61" s="30"/>
      <c r="B61" s="42" t="s">
        <v>138</v>
      </c>
      <c r="C61" s="40"/>
      <c r="D61" s="37"/>
      <c r="E61" s="37"/>
      <c r="F61" s="33"/>
      <c r="G61" s="37"/>
      <c r="H61" s="37"/>
      <c r="I61" s="33"/>
      <c r="J61" s="37"/>
      <c r="K61" s="37"/>
      <c r="L61" s="34"/>
    </row>
    <row r="62" spans="1:12" ht="24" customHeight="1" x14ac:dyDescent="0.2">
      <c r="A62" s="30">
        <v>4261</v>
      </c>
      <c r="B62" s="43" t="s">
        <v>161</v>
      </c>
      <c r="C62" s="40" t="s">
        <v>27</v>
      </c>
      <c r="D62" s="37">
        <f t="shared" ref="D62:D69" si="8">SUM(E62:F62)</f>
        <v>331507.09999999998</v>
      </c>
      <c r="E62" s="37">
        <v>331507.09999999998</v>
      </c>
      <c r="F62" s="33" t="s">
        <v>1</v>
      </c>
      <c r="G62" s="37">
        <f t="shared" ref="G62:G69" si="9">SUM(H62:I62)</f>
        <v>376308.239</v>
      </c>
      <c r="H62" s="37">
        <v>376308.239</v>
      </c>
      <c r="I62" s="33" t="s">
        <v>1</v>
      </c>
      <c r="J62" s="37">
        <f t="shared" ref="J62:J69" si="10">SUM(K62:L62)</f>
        <v>191630.00600000002</v>
      </c>
      <c r="K62" s="37">
        <v>191630.00600000002</v>
      </c>
      <c r="L62" s="34" t="s">
        <v>1</v>
      </c>
    </row>
    <row r="63" spans="1:12" ht="27.75" customHeight="1" x14ac:dyDescent="0.2">
      <c r="A63" s="30">
        <v>4262</v>
      </c>
      <c r="B63" s="43" t="s">
        <v>162</v>
      </c>
      <c r="C63" s="40" t="s">
        <v>28</v>
      </c>
      <c r="D63" s="37">
        <f t="shared" si="8"/>
        <v>11870</v>
      </c>
      <c r="E63" s="37">
        <v>11870</v>
      </c>
      <c r="F63" s="33" t="s">
        <v>1</v>
      </c>
      <c r="G63" s="37">
        <f t="shared" si="9"/>
        <v>17556</v>
      </c>
      <c r="H63" s="37">
        <v>17556</v>
      </c>
      <c r="I63" s="33" t="s">
        <v>1</v>
      </c>
      <c r="J63" s="37">
        <f t="shared" si="10"/>
        <v>14263.14</v>
      </c>
      <c r="K63" s="37">
        <v>14263.14</v>
      </c>
      <c r="L63" s="34" t="s">
        <v>1</v>
      </c>
    </row>
    <row r="64" spans="1:12" ht="35.25" customHeight="1" x14ac:dyDescent="0.2">
      <c r="A64" s="30">
        <v>4263</v>
      </c>
      <c r="B64" s="43" t="s">
        <v>163</v>
      </c>
      <c r="C64" s="40" t="s">
        <v>29</v>
      </c>
      <c r="D64" s="37">
        <f t="shared" si="8"/>
        <v>1472.6</v>
      </c>
      <c r="E64" s="37">
        <v>1472.6</v>
      </c>
      <c r="F64" s="33" t="s">
        <v>1</v>
      </c>
      <c r="G64" s="37">
        <f t="shared" si="9"/>
        <v>1532.6</v>
      </c>
      <c r="H64" s="37">
        <v>1532.6</v>
      </c>
      <c r="I64" s="33" t="s">
        <v>1</v>
      </c>
      <c r="J64" s="37">
        <f t="shared" si="10"/>
        <v>170</v>
      </c>
      <c r="K64" s="37">
        <v>170</v>
      </c>
      <c r="L64" s="34" t="s">
        <v>1</v>
      </c>
    </row>
    <row r="65" spans="1:12" ht="14.25" x14ac:dyDescent="0.2">
      <c r="A65" s="30">
        <v>4264</v>
      </c>
      <c r="B65" s="43" t="s">
        <v>164</v>
      </c>
      <c r="C65" s="40" t="s">
        <v>30</v>
      </c>
      <c r="D65" s="37">
        <f t="shared" si="8"/>
        <v>1286129.6199</v>
      </c>
      <c r="E65" s="37">
        <v>1286129.6199</v>
      </c>
      <c r="F65" s="33" t="s">
        <v>1</v>
      </c>
      <c r="G65" s="37">
        <f t="shared" si="9"/>
        <v>1401275.9398000001</v>
      </c>
      <c r="H65" s="37">
        <v>1401275.9398000001</v>
      </c>
      <c r="I65" s="33" t="s">
        <v>1</v>
      </c>
      <c r="J65" s="37">
        <f t="shared" si="10"/>
        <v>905469.62360000005</v>
      </c>
      <c r="K65" s="37">
        <v>905469.62360000005</v>
      </c>
      <c r="L65" s="34" t="s">
        <v>1</v>
      </c>
    </row>
    <row r="66" spans="1:12" ht="25.5" customHeight="1" x14ac:dyDescent="0.2">
      <c r="A66" s="30">
        <v>4265</v>
      </c>
      <c r="B66" s="43" t="s">
        <v>165</v>
      </c>
      <c r="C66" s="40" t="s">
        <v>31</v>
      </c>
      <c r="D66" s="37">
        <f t="shared" si="8"/>
        <v>4954</v>
      </c>
      <c r="E66" s="37">
        <v>4954</v>
      </c>
      <c r="F66" s="33" t="s">
        <v>1</v>
      </c>
      <c r="G66" s="37">
        <f t="shared" si="9"/>
        <v>5708</v>
      </c>
      <c r="H66" s="37">
        <v>5708</v>
      </c>
      <c r="I66" s="33" t="s">
        <v>1</v>
      </c>
      <c r="J66" s="37">
        <f t="shared" si="10"/>
        <v>1832</v>
      </c>
      <c r="K66" s="37">
        <v>1832</v>
      </c>
      <c r="L66" s="34" t="s">
        <v>1</v>
      </c>
    </row>
    <row r="67" spans="1:12" ht="20.25" customHeight="1" x14ac:dyDescent="0.2">
      <c r="A67" s="30">
        <v>4266</v>
      </c>
      <c r="B67" s="43" t="s">
        <v>260</v>
      </c>
      <c r="C67" s="40" t="s">
        <v>32</v>
      </c>
      <c r="D67" s="37">
        <f t="shared" si="8"/>
        <v>1030</v>
      </c>
      <c r="E67" s="37">
        <v>1030</v>
      </c>
      <c r="F67" s="33" t="s">
        <v>1</v>
      </c>
      <c r="G67" s="37">
        <f t="shared" si="9"/>
        <v>1510</v>
      </c>
      <c r="H67" s="37">
        <v>1510</v>
      </c>
      <c r="I67" s="33" t="s">
        <v>1</v>
      </c>
      <c r="J67" s="37">
        <f t="shared" si="10"/>
        <v>505.38389999999998</v>
      </c>
      <c r="K67" s="37">
        <v>505.38389999999998</v>
      </c>
      <c r="L67" s="34" t="s">
        <v>1</v>
      </c>
    </row>
    <row r="68" spans="1:12" ht="18.75" customHeight="1" x14ac:dyDescent="0.2">
      <c r="A68" s="30">
        <v>4267</v>
      </c>
      <c r="B68" s="43" t="s">
        <v>261</v>
      </c>
      <c r="C68" s="40" t="s">
        <v>33</v>
      </c>
      <c r="D68" s="37">
        <f t="shared" si="8"/>
        <v>490005.62430000002</v>
      </c>
      <c r="E68" s="37">
        <v>490005.62430000002</v>
      </c>
      <c r="F68" s="33" t="s">
        <v>1</v>
      </c>
      <c r="G68" s="37">
        <f t="shared" si="9"/>
        <v>518867.2072</v>
      </c>
      <c r="H68" s="37">
        <v>518867.2072</v>
      </c>
      <c r="I68" s="33" t="s">
        <v>1</v>
      </c>
      <c r="J68" s="37">
        <f t="shared" si="10"/>
        <v>137205.21779999998</v>
      </c>
      <c r="K68" s="37">
        <v>137205.21779999998</v>
      </c>
      <c r="L68" s="34" t="s">
        <v>1</v>
      </c>
    </row>
    <row r="69" spans="1:12" ht="24" customHeight="1" x14ac:dyDescent="0.2">
      <c r="A69" s="30">
        <v>4268</v>
      </c>
      <c r="B69" s="43" t="s">
        <v>166</v>
      </c>
      <c r="C69" s="40" t="s">
        <v>34</v>
      </c>
      <c r="D69" s="37">
        <f t="shared" si="8"/>
        <v>1305770.4179</v>
      </c>
      <c r="E69" s="37">
        <v>1305770.4179</v>
      </c>
      <c r="F69" s="33" t="s">
        <v>1</v>
      </c>
      <c r="G69" s="37">
        <f t="shared" si="9"/>
        <v>1504856.0469</v>
      </c>
      <c r="H69" s="37">
        <v>1504856.0469</v>
      </c>
      <c r="I69" s="33" t="s">
        <v>1</v>
      </c>
      <c r="J69" s="37">
        <f t="shared" si="10"/>
        <v>704077.49739999999</v>
      </c>
      <c r="K69" s="37">
        <v>704077.49739999999</v>
      </c>
      <c r="L69" s="34" t="s">
        <v>1</v>
      </c>
    </row>
    <row r="70" spans="1:12" ht="22.5" customHeight="1" x14ac:dyDescent="0.2">
      <c r="A70" s="30">
        <v>4300</v>
      </c>
      <c r="B70" s="44" t="s">
        <v>262</v>
      </c>
      <c r="C70" s="40" t="s">
        <v>3</v>
      </c>
      <c r="D70" s="37">
        <f>SUM(D72,D76,D80)</f>
        <v>13060.5</v>
      </c>
      <c r="E70" s="37">
        <f>SUM(E72,E76,E80)</f>
        <v>13060.5</v>
      </c>
      <c r="F70" s="33" t="s">
        <v>1</v>
      </c>
      <c r="G70" s="37">
        <f>SUM(G72,G76,G80)</f>
        <v>12847.5</v>
      </c>
      <c r="H70" s="37">
        <f>SUM(H72,H76,H80)</f>
        <v>12847.5</v>
      </c>
      <c r="I70" s="33" t="s">
        <v>1</v>
      </c>
      <c r="J70" s="37">
        <f>SUM(J72,J76,J80)</f>
        <v>572.23299999999995</v>
      </c>
      <c r="K70" s="37">
        <f>SUM(K72,K76,K80)</f>
        <v>572.23299999999995</v>
      </c>
      <c r="L70" s="34" t="s">
        <v>1</v>
      </c>
    </row>
    <row r="71" spans="1:12" x14ac:dyDescent="0.2">
      <c r="A71" s="30"/>
      <c r="B71" s="31" t="s">
        <v>141</v>
      </c>
      <c r="C71" s="32"/>
      <c r="D71" s="37"/>
      <c r="E71" s="37"/>
      <c r="F71" s="37"/>
      <c r="G71" s="37"/>
      <c r="H71" s="37"/>
      <c r="I71" s="37"/>
      <c r="J71" s="37"/>
      <c r="K71" s="37"/>
      <c r="L71" s="38"/>
    </row>
    <row r="72" spans="1:12" ht="18" customHeight="1" x14ac:dyDescent="0.2">
      <c r="A72" s="30">
        <v>4310</v>
      </c>
      <c r="B72" s="44" t="s">
        <v>263</v>
      </c>
      <c r="C72" s="40" t="s">
        <v>3</v>
      </c>
      <c r="D72" s="37">
        <f>SUM(D74:D75)</f>
        <v>13060.5</v>
      </c>
      <c r="E72" s="37">
        <f t="shared" ref="E72:K72" si="11">SUM(E74:E75)</f>
        <v>13060.5</v>
      </c>
      <c r="F72" s="37" t="s">
        <v>0</v>
      </c>
      <c r="G72" s="37">
        <f t="shared" si="11"/>
        <v>12847.5</v>
      </c>
      <c r="H72" s="37">
        <f t="shared" si="11"/>
        <v>12847.5</v>
      </c>
      <c r="I72" s="37" t="s">
        <v>0</v>
      </c>
      <c r="J72" s="37">
        <f t="shared" si="11"/>
        <v>572.23299999999995</v>
      </c>
      <c r="K72" s="37">
        <f t="shared" si="11"/>
        <v>572.23299999999995</v>
      </c>
      <c r="L72" s="38" t="s">
        <v>0</v>
      </c>
    </row>
    <row r="73" spans="1:12" ht="14.25" x14ac:dyDescent="0.2">
      <c r="A73" s="30"/>
      <c r="B73" s="42" t="s">
        <v>138</v>
      </c>
      <c r="C73" s="40"/>
      <c r="D73" s="37"/>
      <c r="E73" s="37"/>
      <c r="F73" s="33"/>
      <c r="G73" s="37"/>
      <c r="H73" s="37"/>
      <c r="I73" s="33"/>
      <c r="J73" s="37"/>
      <c r="K73" s="37"/>
      <c r="L73" s="34"/>
    </row>
    <row r="74" spans="1:12" ht="19.5" customHeight="1" x14ac:dyDescent="0.2">
      <c r="A74" s="30">
        <v>4311</v>
      </c>
      <c r="B74" s="43" t="s">
        <v>167</v>
      </c>
      <c r="C74" s="40" t="s">
        <v>35</v>
      </c>
      <c r="D74" s="37">
        <f>SUM(E74:F74)</f>
        <v>0</v>
      </c>
      <c r="E74" s="37">
        <v>0</v>
      </c>
      <c r="F74" s="33" t="s">
        <v>1</v>
      </c>
      <c r="G74" s="37">
        <f>SUM(H74:I74)</f>
        <v>0</v>
      </c>
      <c r="H74" s="37">
        <v>0</v>
      </c>
      <c r="I74" s="33" t="s">
        <v>1</v>
      </c>
      <c r="J74" s="37">
        <f>SUM(K74:L74)</f>
        <v>0</v>
      </c>
      <c r="K74" s="37">
        <v>0</v>
      </c>
      <c r="L74" s="34" t="s">
        <v>1</v>
      </c>
    </row>
    <row r="75" spans="1:12" ht="14.25" x14ac:dyDescent="0.2">
      <c r="A75" s="30">
        <v>4312</v>
      </c>
      <c r="B75" s="43" t="s">
        <v>168</v>
      </c>
      <c r="C75" s="40" t="s">
        <v>36</v>
      </c>
      <c r="D75" s="37">
        <f>SUM(E75:F75)</f>
        <v>13060.5</v>
      </c>
      <c r="E75" s="37">
        <v>13060.5</v>
      </c>
      <c r="F75" s="33" t="s">
        <v>1</v>
      </c>
      <c r="G75" s="37">
        <f>SUM(H75:I75)</f>
        <v>12847.5</v>
      </c>
      <c r="H75" s="37">
        <v>12847.5</v>
      </c>
      <c r="I75" s="33" t="s">
        <v>1</v>
      </c>
      <c r="J75" s="37">
        <f>SUM(K75:L75)</f>
        <v>572.23299999999995</v>
      </c>
      <c r="K75" s="37">
        <v>572.23299999999995</v>
      </c>
      <c r="L75" s="34" t="s">
        <v>1</v>
      </c>
    </row>
    <row r="76" spans="1:12" ht="21.75" customHeight="1" x14ac:dyDescent="0.2">
      <c r="A76" s="30">
        <v>4320</v>
      </c>
      <c r="B76" s="44" t="s">
        <v>264</v>
      </c>
      <c r="C76" s="40" t="s">
        <v>3</v>
      </c>
      <c r="D76" s="37">
        <f>SUM(D78:D79)</f>
        <v>0</v>
      </c>
      <c r="E76" s="37">
        <f t="shared" ref="E76:K76" si="12">SUM(E78:E79)</f>
        <v>0</v>
      </c>
      <c r="F76" s="37" t="s">
        <v>0</v>
      </c>
      <c r="G76" s="37">
        <f t="shared" si="12"/>
        <v>0</v>
      </c>
      <c r="H76" s="37">
        <f t="shared" si="12"/>
        <v>0</v>
      </c>
      <c r="I76" s="37" t="s">
        <v>0</v>
      </c>
      <c r="J76" s="37">
        <f t="shared" si="12"/>
        <v>0</v>
      </c>
      <c r="K76" s="37">
        <f t="shared" si="12"/>
        <v>0</v>
      </c>
      <c r="L76" s="38" t="s">
        <v>0</v>
      </c>
    </row>
    <row r="77" spans="1:12" ht="14.25" x14ac:dyDescent="0.2">
      <c r="A77" s="30"/>
      <c r="B77" s="42" t="s">
        <v>138</v>
      </c>
      <c r="C77" s="40"/>
      <c r="D77" s="37"/>
      <c r="E77" s="37"/>
      <c r="F77" s="33"/>
      <c r="G77" s="37"/>
      <c r="H77" s="37"/>
      <c r="I77" s="33"/>
      <c r="J77" s="37"/>
      <c r="K77" s="37"/>
      <c r="L77" s="34"/>
    </row>
    <row r="78" spans="1:12" ht="24.75" customHeight="1" x14ac:dyDescent="0.2">
      <c r="A78" s="30">
        <v>4321</v>
      </c>
      <c r="B78" s="43" t="s">
        <v>265</v>
      </c>
      <c r="C78" s="40" t="s">
        <v>37</v>
      </c>
      <c r="D78" s="37">
        <f>SUM(E78:F78)</f>
        <v>0</v>
      </c>
      <c r="E78" s="37">
        <v>0</v>
      </c>
      <c r="F78" s="33" t="s">
        <v>1</v>
      </c>
      <c r="G78" s="37">
        <f>SUM(H78:I78)</f>
        <v>0</v>
      </c>
      <c r="H78" s="37">
        <v>0</v>
      </c>
      <c r="I78" s="33" t="s">
        <v>1</v>
      </c>
      <c r="J78" s="37">
        <f>SUM(K78:L78)</f>
        <v>0</v>
      </c>
      <c r="K78" s="37">
        <v>0</v>
      </c>
      <c r="L78" s="34" t="s">
        <v>1</v>
      </c>
    </row>
    <row r="79" spans="1:12" ht="25.5" customHeight="1" x14ac:dyDescent="0.2">
      <c r="A79" s="30">
        <v>4322</v>
      </c>
      <c r="B79" s="43" t="s">
        <v>169</v>
      </c>
      <c r="C79" s="40" t="s">
        <v>38</v>
      </c>
      <c r="D79" s="37">
        <f>SUM(E79:F79)</f>
        <v>0</v>
      </c>
      <c r="E79" s="37">
        <v>0</v>
      </c>
      <c r="F79" s="33" t="s">
        <v>1</v>
      </c>
      <c r="G79" s="37">
        <f>SUM(H79:I79)</f>
        <v>0</v>
      </c>
      <c r="H79" s="37">
        <v>0</v>
      </c>
      <c r="I79" s="33" t="s">
        <v>1</v>
      </c>
      <c r="J79" s="37">
        <f>SUM(K79:L79)</f>
        <v>0</v>
      </c>
      <c r="K79" s="37">
        <v>0</v>
      </c>
      <c r="L79" s="34" t="s">
        <v>1</v>
      </c>
    </row>
    <row r="80" spans="1:12" ht="43.5" customHeight="1" x14ac:dyDescent="0.2">
      <c r="A80" s="30">
        <v>4330</v>
      </c>
      <c r="B80" s="44" t="s">
        <v>266</v>
      </c>
      <c r="C80" s="40" t="s">
        <v>3</v>
      </c>
      <c r="D80" s="37">
        <f>SUM(D82:D84)</f>
        <v>0</v>
      </c>
      <c r="E80" s="37">
        <f>SUM(E82:E84)</f>
        <v>0</v>
      </c>
      <c r="F80" s="33" t="s">
        <v>1</v>
      </c>
      <c r="G80" s="37">
        <f>SUM(G82:G84)</f>
        <v>0</v>
      </c>
      <c r="H80" s="37">
        <f>SUM(H82:H84)</f>
        <v>0</v>
      </c>
      <c r="I80" s="33" t="s">
        <v>1</v>
      </c>
      <c r="J80" s="37">
        <f>SUM(J82:J84)</f>
        <v>0</v>
      </c>
      <c r="K80" s="37">
        <f>SUM(K82:K84)</f>
        <v>0</v>
      </c>
      <c r="L80" s="34" t="s">
        <v>1</v>
      </c>
    </row>
    <row r="81" spans="1:12" ht="14.25" x14ac:dyDescent="0.2">
      <c r="A81" s="30"/>
      <c r="B81" s="42" t="s">
        <v>138</v>
      </c>
      <c r="C81" s="40"/>
      <c r="D81" s="37"/>
      <c r="E81" s="37"/>
      <c r="F81" s="33"/>
      <c r="G81" s="37"/>
      <c r="H81" s="37"/>
      <c r="I81" s="33"/>
      <c r="J81" s="37"/>
      <c r="K81" s="37"/>
      <c r="L81" s="34"/>
    </row>
    <row r="82" spans="1:12" ht="14.25" x14ac:dyDescent="0.2">
      <c r="A82" s="30">
        <v>4331</v>
      </c>
      <c r="B82" s="43" t="s">
        <v>170</v>
      </c>
      <c r="C82" s="40" t="s">
        <v>39</v>
      </c>
      <c r="D82" s="37">
        <f>SUM(E82:F82)</f>
        <v>0</v>
      </c>
      <c r="E82" s="37">
        <v>0</v>
      </c>
      <c r="F82" s="33" t="s">
        <v>1</v>
      </c>
      <c r="G82" s="37">
        <f>SUM(H82:I82)</f>
        <v>0</v>
      </c>
      <c r="H82" s="37">
        <v>0</v>
      </c>
      <c r="I82" s="33" t="s">
        <v>1</v>
      </c>
      <c r="J82" s="37">
        <f>SUM(K82:L82)</f>
        <v>0</v>
      </c>
      <c r="K82" s="37">
        <v>0</v>
      </c>
      <c r="L82" s="34" t="s">
        <v>1</v>
      </c>
    </row>
    <row r="83" spans="1:12" ht="14.25" x14ac:dyDescent="0.2">
      <c r="A83" s="30">
        <v>4332</v>
      </c>
      <c r="B83" s="43" t="s">
        <v>171</v>
      </c>
      <c r="C83" s="40" t="s">
        <v>40</v>
      </c>
      <c r="D83" s="37">
        <f>SUM(E83:F83)</f>
        <v>0</v>
      </c>
      <c r="E83" s="37">
        <v>0</v>
      </c>
      <c r="F83" s="33" t="s">
        <v>1</v>
      </c>
      <c r="G83" s="37">
        <f>SUM(H83:I83)</f>
        <v>0</v>
      </c>
      <c r="H83" s="37">
        <v>0</v>
      </c>
      <c r="I83" s="33" t="s">
        <v>1</v>
      </c>
      <c r="J83" s="37">
        <f>SUM(K83:L83)</f>
        <v>0</v>
      </c>
      <c r="K83" s="37">
        <v>0</v>
      </c>
      <c r="L83" s="34" t="s">
        <v>1</v>
      </c>
    </row>
    <row r="84" spans="1:12" ht="22.5" customHeight="1" x14ac:dyDescent="0.2">
      <c r="A84" s="30">
        <v>4333</v>
      </c>
      <c r="B84" s="43" t="s">
        <v>172</v>
      </c>
      <c r="C84" s="40" t="s">
        <v>41</v>
      </c>
      <c r="D84" s="37">
        <f>SUM(E84:F84)</f>
        <v>0</v>
      </c>
      <c r="E84" s="37">
        <v>0</v>
      </c>
      <c r="F84" s="33" t="s">
        <v>1</v>
      </c>
      <c r="G84" s="37">
        <f>SUM(H84:I84)</f>
        <v>0</v>
      </c>
      <c r="H84" s="37">
        <v>0</v>
      </c>
      <c r="I84" s="33" t="s">
        <v>1</v>
      </c>
      <c r="J84" s="37">
        <f>SUM(K84:L84)</f>
        <v>0</v>
      </c>
      <c r="K84" s="37">
        <v>0</v>
      </c>
      <c r="L84" s="34" t="s">
        <v>1</v>
      </c>
    </row>
    <row r="85" spans="1:12" ht="24.75" customHeight="1" x14ac:dyDescent="0.2">
      <c r="A85" s="30">
        <v>4400</v>
      </c>
      <c r="B85" s="45" t="s">
        <v>267</v>
      </c>
      <c r="C85" s="40" t="s">
        <v>3</v>
      </c>
      <c r="D85" s="37">
        <f>SUM(D87,D91)</f>
        <v>53423896.915999994</v>
      </c>
      <c r="E85" s="37">
        <f>SUM(E87,E91)</f>
        <v>53423896.915999994</v>
      </c>
      <c r="F85" s="33" t="s">
        <v>1</v>
      </c>
      <c r="G85" s="37">
        <f>SUM(G87,G91)</f>
        <v>55551855.973999999</v>
      </c>
      <c r="H85" s="37">
        <f>SUM(H87,H91)</f>
        <v>55551855.973999999</v>
      </c>
      <c r="I85" s="33" t="s">
        <v>1</v>
      </c>
      <c r="J85" s="37">
        <f>SUM(J87,J91)</f>
        <v>35812485.526799999</v>
      </c>
      <c r="K85" s="37">
        <f>SUM(K87,K91)</f>
        <v>35812485.526799999</v>
      </c>
      <c r="L85" s="34" t="s">
        <v>1</v>
      </c>
    </row>
    <row r="86" spans="1:12" x14ac:dyDescent="0.2">
      <c r="A86" s="30"/>
      <c r="B86" s="31" t="s">
        <v>141</v>
      </c>
      <c r="C86" s="32"/>
      <c r="D86" s="37"/>
      <c r="E86" s="37"/>
      <c r="F86" s="37"/>
      <c r="G86" s="37"/>
      <c r="H86" s="37"/>
      <c r="I86" s="37"/>
      <c r="J86" s="37"/>
      <c r="K86" s="37"/>
      <c r="L86" s="38"/>
    </row>
    <row r="87" spans="1:12" ht="33.75" customHeight="1" x14ac:dyDescent="0.2">
      <c r="A87" s="30">
        <v>4410</v>
      </c>
      <c r="B87" s="44" t="s">
        <v>268</v>
      </c>
      <c r="C87" s="40" t="s">
        <v>3</v>
      </c>
      <c r="D87" s="37">
        <f>SUM(D89:D90)</f>
        <v>53161190.515999995</v>
      </c>
      <c r="E87" s="37">
        <f t="shared" ref="E87:K87" si="13">SUM(E89:E90)</f>
        <v>53161190.515999995</v>
      </c>
      <c r="F87" s="37" t="s">
        <v>0</v>
      </c>
      <c r="G87" s="37">
        <f t="shared" si="13"/>
        <v>55274879.174000002</v>
      </c>
      <c r="H87" s="37">
        <f t="shared" si="13"/>
        <v>55274879.174000002</v>
      </c>
      <c r="I87" s="37" t="s">
        <v>0</v>
      </c>
      <c r="J87" s="37">
        <f t="shared" si="13"/>
        <v>35695381.018799998</v>
      </c>
      <c r="K87" s="37">
        <f t="shared" si="13"/>
        <v>35695381.018799998</v>
      </c>
      <c r="L87" s="38" t="s">
        <v>0</v>
      </c>
    </row>
    <row r="88" spans="1:12" ht="14.25" x14ac:dyDescent="0.2">
      <c r="A88" s="30"/>
      <c r="B88" s="42" t="s">
        <v>138</v>
      </c>
      <c r="C88" s="40"/>
      <c r="D88" s="37"/>
      <c r="E88" s="37"/>
      <c r="F88" s="33"/>
      <c r="G88" s="37"/>
      <c r="H88" s="37"/>
      <c r="I88" s="33"/>
      <c r="J88" s="37"/>
      <c r="K88" s="37"/>
      <c r="L88" s="34"/>
    </row>
    <row r="89" spans="1:12" ht="37.5" customHeight="1" x14ac:dyDescent="0.2">
      <c r="A89" s="30">
        <v>4411</v>
      </c>
      <c r="B89" s="43" t="s">
        <v>269</v>
      </c>
      <c r="C89" s="40" t="s">
        <v>42</v>
      </c>
      <c r="D89" s="37">
        <f>SUM(E89:F89)</f>
        <v>53151420.515999995</v>
      </c>
      <c r="E89" s="37">
        <v>53151420.515999995</v>
      </c>
      <c r="F89" s="33" t="s">
        <v>1</v>
      </c>
      <c r="G89" s="37">
        <f>SUM(H89:I89)</f>
        <v>55260919.174000002</v>
      </c>
      <c r="H89" s="37">
        <v>55260919.174000002</v>
      </c>
      <c r="I89" s="33" t="s">
        <v>1</v>
      </c>
      <c r="J89" s="37">
        <f>SUM(K89:L89)</f>
        <v>35685826.718800001</v>
      </c>
      <c r="K89" s="37">
        <v>35685826.718800001</v>
      </c>
      <c r="L89" s="34" t="s">
        <v>1</v>
      </c>
    </row>
    <row r="90" spans="1:12" ht="36" customHeight="1" x14ac:dyDescent="0.2">
      <c r="A90" s="30">
        <v>4412</v>
      </c>
      <c r="B90" s="43" t="s">
        <v>173</v>
      </c>
      <c r="C90" s="40" t="s">
        <v>43</v>
      </c>
      <c r="D90" s="37">
        <f>SUM(E90:F90)</f>
        <v>9770</v>
      </c>
      <c r="E90" s="37">
        <v>9770</v>
      </c>
      <c r="F90" s="33" t="s">
        <v>1</v>
      </c>
      <c r="G90" s="37">
        <f>SUM(H90:I90)</f>
        <v>13960</v>
      </c>
      <c r="H90" s="37">
        <v>13960</v>
      </c>
      <c r="I90" s="33" t="s">
        <v>1</v>
      </c>
      <c r="J90" s="37">
        <f>SUM(K90:L90)</f>
        <v>9554.2999999999993</v>
      </c>
      <c r="K90" s="37">
        <v>9554.2999999999993</v>
      </c>
      <c r="L90" s="34" t="s">
        <v>1</v>
      </c>
    </row>
    <row r="91" spans="1:12" ht="30.75" customHeight="1" x14ac:dyDescent="0.2">
      <c r="A91" s="30">
        <v>4420</v>
      </c>
      <c r="B91" s="44" t="s">
        <v>270</v>
      </c>
      <c r="C91" s="40" t="s">
        <v>3</v>
      </c>
      <c r="D91" s="37">
        <f>SUM(D93:D94)</f>
        <v>262706.40000000002</v>
      </c>
      <c r="E91" s="37">
        <f t="shared" ref="E91:K91" si="14">SUM(E93:E94)</f>
        <v>262706.40000000002</v>
      </c>
      <c r="F91" s="37" t="s">
        <v>0</v>
      </c>
      <c r="G91" s="37">
        <f t="shared" si="14"/>
        <v>276976.8</v>
      </c>
      <c r="H91" s="37">
        <f t="shared" si="14"/>
        <v>276976.8</v>
      </c>
      <c r="I91" s="37" t="s">
        <v>0</v>
      </c>
      <c r="J91" s="37">
        <f t="shared" si="14"/>
        <v>117104.508</v>
      </c>
      <c r="K91" s="37">
        <f t="shared" si="14"/>
        <v>117104.508</v>
      </c>
      <c r="L91" s="38" t="s">
        <v>0</v>
      </c>
    </row>
    <row r="92" spans="1:12" ht="14.25" x14ac:dyDescent="0.2">
      <c r="A92" s="30"/>
      <c r="B92" s="42" t="s">
        <v>138</v>
      </c>
      <c r="C92" s="40"/>
      <c r="D92" s="37"/>
      <c r="E92" s="37"/>
      <c r="F92" s="33"/>
      <c r="G92" s="37"/>
      <c r="H92" s="37"/>
      <c r="I92" s="33"/>
      <c r="J92" s="37"/>
      <c r="K92" s="37"/>
      <c r="L92" s="34"/>
    </row>
    <row r="93" spans="1:12" ht="30.75" customHeight="1" x14ac:dyDescent="0.2">
      <c r="A93" s="30">
        <v>4421</v>
      </c>
      <c r="B93" s="43" t="s">
        <v>174</v>
      </c>
      <c r="C93" s="40" t="s">
        <v>44</v>
      </c>
      <c r="D93" s="37">
        <f>SUM(E93:F93)</f>
        <v>258706.4</v>
      </c>
      <c r="E93" s="37">
        <v>258706.4</v>
      </c>
      <c r="F93" s="33" t="s">
        <v>1</v>
      </c>
      <c r="G93" s="37">
        <f>SUM(H93:I93)</f>
        <v>272976.8</v>
      </c>
      <c r="H93" s="37">
        <v>272976.8</v>
      </c>
      <c r="I93" s="33" t="s">
        <v>1</v>
      </c>
      <c r="J93" s="37">
        <f>SUM(K93:L93)</f>
        <v>116364.508</v>
      </c>
      <c r="K93" s="37">
        <v>116364.508</v>
      </c>
      <c r="L93" s="34" t="s">
        <v>1</v>
      </c>
    </row>
    <row r="94" spans="1:12" ht="36.75" customHeight="1" x14ac:dyDescent="0.2">
      <c r="A94" s="30">
        <v>4422</v>
      </c>
      <c r="B94" s="43" t="s">
        <v>271</v>
      </c>
      <c r="C94" s="40" t="s">
        <v>45</v>
      </c>
      <c r="D94" s="37">
        <f>SUM(E94:F94)</f>
        <v>4000</v>
      </c>
      <c r="E94" s="37">
        <v>4000</v>
      </c>
      <c r="F94" s="33" t="s">
        <v>1</v>
      </c>
      <c r="G94" s="37">
        <f>SUM(H94:I94)</f>
        <v>4000</v>
      </c>
      <c r="H94" s="37">
        <v>4000</v>
      </c>
      <c r="I94" s="33" t="s">
        <v>1</v>
      </c>
      <c r="J94" s="37">
        <f>SUM(K94:L94)</f>
        <v>740</v>
      </c>
      <c r="K94" s="37">
        <v>740</v>
      </c>
      <c r="L94" s="34" t="s">
        <v>1</v>
      </c>
    </row>
    <row r="95" spans="1:12" ht="29.25" customHeight="1" x14ac:dyDescent="0.2">
      <c r="A95" s="30">
        <v>4500</v>
      </c>
      <c r="B95" s="45" t="s">
        <v>272</v>
      </c>
      <c r="C95" s="40" t="s">
        <v>3</v>
      </c>
      <c r="D95" s="37">
        <f>SUM(D97,D101,D105,D113)</f>
        <v>5794123.3719999995</v>
      </c>
      <c r="E95" s="37">
        <f>SUM(E97,E101,E105,E113)</f>
        <v>5794123.3719999995</v>
      </c>
      <c r="F95" s="33" t="s">
        <v>1</v>
      </c>
      <c r="G95" s="37">
        <f>SUM(G97,G101,G105,G113)</f>
        <v>6561754.9652000004</v>
      </c>
      <c r="H95" s="37">
        <f>SUM(H97,H101,H105,H113)</f>
        <v>6561754.9652000004</v>
      </c>
      <c r="I95" s="33" t="s">
        <v>1</v>
      </c>
      <c r="J95" s="37">
        <f>SUM(J97,J101,J105,J113)</f>
        <v>4381585.8514999999</v>
      </c>
      <c r="K95" s="37">
        <f>SUM(K97,K101,K105,K113)</f>
        <v>4381585.8514999999</v>
      </c>
      <c r="L95" s="34" t="s">
        <v>1</v>
      </c>
    </row>
    <row r="96" spans="1:12" x14ac:dyDescent="0.2">
      <c r="A96" s="30"/>
      <c r="B96" s="31" t="s">
        <v>141</v>
      </c>
      <c r="C96" s="32"/>
      <c r="D96" s="37"/>
      <c r="E96" s="37"/>
      <c r="F96" s="37"/>
      <c r="G96" s="37"/>
      <c r="H96" s="37"/>
      <c r="I96" s="37"/>
      <c r="J96" s="37"/>
      <c r="K96" s="37"/>
      <c r="L96" s="38"/>
    </row>
    <row r="97" spans="1:12" ht="30" customHeight="1" x14ac:dyDescent="0.2">
      <c r="A97" s="30">
        <v>4510</v>
      </c>
      <c r="B97" s="44" t="s">
        <v>273</v>
      </c>
      <c r="C97" s="40" t="s">
        <v>3</v>
      </c>
      <c r="D97" s="37">
        <f>SUM(D99:D100)</f>
        <v>0</v>
      </c>
      <c r="E97" s="37">
        <f>SUM(E99:E100)</f>
        <v>0</v>
      </c>
      <c r="F97" s="37" t="s">
        <v>0</v>
      </c>
      <c r="G97" s="37">
        <f>SUM(G99:G100)</f>
        <v>0</v>
      </c>
      <c r="H97" s="37">
        <f>SUM(H99:H100)</f>
        <v>0</v>
      </c>
      <c r="I97" s="37" t="s">
        <v>0</v>
      </c>
      <c r="J97" s="37">
        <f>SUM(J99:J100)</f>
        <v>0</v>
      </c>
      <c r="K97" s="37">
        <f>SUM(K99:K100)</f>
        <v>0</v>
      </c>
      <c r="L97" s="38" t="s">
        <v>0</v>
      </c>
    </row>
    <row r="98" spans="1:12" ht="14.25" x14ac:dyDescent="0.2">
      <c r="A98" s="30"/>
      <c r="B98" s="42" t="s">
        <v>138</v>
      </c>
      <c r="C98" s="40"/>
      <c r="D98" s="37"/>
      <c r="E98" s="37"/>
      <c r="F98" s="33"/>
      <c r="G98" s="37"/>
      <c r="H98" s="37"/>
      <c r="I98" s="33"/>
      <c r="J98" s="37"/>
      <c r="K98" s="37"/>
      <c r="L98" s="34"/>
    </row>
    <row r="99" spans="1:12" ht="37.5" customHeight="1" x14ac:dyDescent="0.2">
      <c r="A99" s="30">
        <v>4511</v>
      </c>
      <c r="B99" s="43" t="s">
        <v>175</v>
      </c>
      <c r="C99" s="40" t="s">
        <v>46</v>
      </c>
      <c r="D99" s="37">
        <f>SUM(E99:F99)</f>
        <v>0</v>
      </c>
      <c r="E99" s="37">
        <v>0</v>
      </c>
      <c r="F99" s="33" t="s">
        <v>1</v>
      </c>
      <c r="G99" s="37">
        <f>SUM(H99:I99)</f>
        <v>0</v>
      </c>
      <c r="H99" s="37">
        <v>0</v>
      </c>
      <c r="I99" s="33" t="s">
        <v>1</v>
      </c>
      <c r="J99" s="37">
        <f>SUM(K99:L99)</f>
        <v>0</v>
      </c>
      <c r="K99" s="37">
        <v>0</v>
      </c>
      <c r="L99" s="34" t="s">
        <v>1</v>
      </c>
    </row>
    <row r="100" spans="1:12" ht="33.75" customHeight="1" x14ac:dyDescent="0.2">
      <c r="A100" s="30">
        <v>4512</v>
      </c>
      <c r="B100" s="43" t="s">
        <v>274</v>
      </c>
      <c r="C100" s="40" t="s">
        <v>47</v>
      </c>
      <c r="D100" s="37">
        <f>SUM(E100:F100)</f>
        <v>0</v>
      </c>
      <c r="E100" s="37">
        <v>0</v>
      </c>
      <c r="F100" s="33" t="s">
        <v>1</v>
      </c>
      <c r="G100" s="37">
        <f>SUM(I100:I100)</f>
        <v>0</v>
      </c>
      <c r="H100" s="37">
        <v>0</v>
      </c>
      <c r="I100" s="33" t="s">
        <v>1</v>
      </c>
      <c r="J100" s="37">
        <f>SUM(L100:L100)</f>
        <v>0</v>
      </c>
      <c r="K100" s="37">
        <v>0</v>
      </c>
      <c r="L100" s="34" t="s">
        <v>1</v>
      </c>
    </row>
    <row r="101" spans="1:12" ht="37.5" customHeight="1" x14ac:dyDescent="0.2">
      <c r="A101" s="30">
        <v>4520</v>
      </c>
      <c r="B101" s="44" t="s">
        <v>275</v>
      </c>
      <c r="C101" s="40" t="s">
        <v>3</v>
      </c>
      <c r="D101" s="37">
        <f>SUM(D103:D104)</f>
        <v>6164</v>
      </c>
      <c r="E101" s="37">
        <f t="shared" ref="E101:K101" si="15">SUM(E103:E104)</f>
        <v>6164</v>
      </c>
      <c r="F101" s="37" t="s">
        <v>0</v>
      </c>
      <c r="G101" s="37">
        <f t="shared" si="15"/>
        <v>34415.663999999997</v>
      </c>
      <c r="H101" s="37">
        <f t="shared" si="15"/>
        <v>34415.663999999997</v>
      </c>
      <c r="I101" s="37" t="s">
        <v>0</v>
      </c>
      <c r="J101" s="37">
        <f t="shared" si="15"/>
        <v>21663.250099999997</v>
      </c>
      <c r="K101" s="37">
        <f t="shared" si="15"/>
        <v>21663.250099999997</v>
      </c>
      <c r="L101" s="38" t="s">
        <v>0</v>
      </c>
    </row>
    <row r="102" spans="1:12" ht="14.25" x14ac:dyDescent="0.2">
      <c r="A102" s="30"/>
      <c r="B102" s="42" t="s">
        <v>138</v>
      </c>
      <c r="C102" s="40"/>
      <c r="D102" s="37"/>
      <c r="E102" s="37"/>
      <c r="F102" s="33"/>
      <c r="G102" s="37"/>
      <c r="H102" s="37"/>
      <c r="I102" s="33"/>
      <c r="J102" s="37"/>
      <c r="K102" s="37"/>
      <c r="L102" s="34"/>
    </row>
    <row r="103" spans="1:12" ht="39" customHeight="1" x14ac:dyDescent="0.2">
      <c r="A103" s="30">
        <v>4521</v>
      </c>
      <c r="B103" s="43" t="s">
        <v>176</v>
      </c>
      <c r="C103" s="40" t="s">
        <v>48</v>
      </c>
      <c r="D103" s="37">
        <f>SUM(E103:F103)</f>
        <v>500</v>
      </c>
      <c r="E103" s="37">
        <v>500</v>
      </c>
      <c r="F103" s="33" t="s">
        <v>1</v>
      </c>
      <c r="G103" s="37">
        <f>SUM(H103:I103)</f>
        <v>500</v>
      </c>
      <c r="H103" s="37">
        <v>500</v>
      </c>
      <c r="I103" s="33" t="s">
        <v>1</v>
      </c>
      <c r="J103" s="37">
        <f>SUM(K103:L103)</f>
        <v>458.33010000000002</v>
      </c>
      <c r="K103" s="37">
        <v>458.33010000000002</v>
      </c>
      <c r="L103" s="34" t="s">
        <v>1</v>
      </c>
    </row>
    <row r="104" spans="1:12" ht="35.25" customHeight="1" x14ac:dyDescent="0.2">
      <c r="A104" s="30">
        <v>4522</v>
      </c>
      <c r="B104" s="43" t="s">
        <v>177</v>
      </c>
      <c r="C104" s="40" t="s">
        <v>49</v>
      </c>
      <c r="D104" s="37">
        <f>SUM(E104:F104)</f>
        <v>5664</v>
      </c>
      <c r="E104" s="37">
        <v>5664</v>
      </c>
      <c r="F104" s="33" t="s">
        <v>1</v>
      </c>
      <c r="G104" s="37">
        <f>SUM(H104:I104)</f>
        <v>33915.663999999997</v>
      </c>
      <c r="H104" s="37">
        <v>33915.663999999997</v>
      </c>
      <c r="I104" s="33" t="s">
        <v>1</v>
      </c>
      <c r="J104" s="37">
        <f>SUM(K104:L104)</f>
        <v>21204.92</v>
      </c>
      <c r="K104" s="37">
        <v>21204.92</v>
      </c>
      <c r="L104" s="34" t="s">
        <v>1</v>
      </c>
    </row>
    <row r="105" spans="1:12" ht="38.25" customHeight="1" x14ac:dyDescent="0.2">
      <c r="A105" s="30">
        <v>4530</v>
      </c>
      <c r="B105" s="44" t="s">
        <v>276</v>
      </c>
      <c r="C105" s="40" t="s">
        <v>3</v>
      </c>
      <c r="D105" s="37">
        <f>SUM(D107:D109)</f>
        <v>5116883.6449999996</v>
      </c>
      <c r="E105" s="37">
        <f>SUM(E107:E109)</f>
        <v>5116883.6449999996</v>
      </c>
      <c r="F105" s="33" t="s">
        <v>1</v>
      </c>
      <c r="G105" s="37">
        <f>SUM(G107:G109)</f>
        <v>5507610.5272000004</v>
      </c>
      <c r="H105" s="37">
        <f>SUM(H107:H109)</f>
        <v>5507610.5272000004</v>
      </c>
      <c r="I105" s="33" t="s">
        <v>1</v>
      </c>
      <c r="J105" s="37">
        <f>SUM(J107:J109)</f>
        <v>3765024.6724</v>
      </c>
      <c r="K105" s="37">
        <f>SUM(K107:K109)</f>
        <v>3765024.6724</v>
      </c>
      <c r="L105" s="34" t="s">
        <v>1</v>
      </c>
    </row>
    <row r="106" spans="1:12" ht="14.25" x14ac:dyDescent="0.2">
      <c r="A106" s="30"/>
      <c r="B106" s="42" t="s">
        <v>138</v>
      </c>
      <c r="C106" s="40"/>
      <c r="D106" s="37"/>
      <c r="E106" s="37"/>
      <c r="F106" s="33" t="s">
        <v>1</v>
      </c>
      <c r="G106" s="37"/>
      <c r="H106" s="37"/>
      <c r="I106" s="33" t="s">
        <v>1</v>
      </c>
      <c r="J106" s="37"/>
      <c r="K106" s="37"/>
      <c r="L106" s="34" t="s">
        <v>1</v>
      </c>
    </row>
    <row r="107" spans="1:12" ht="38.25" customHeight="1" x14ac:dyDescent="0.2">
      <c r="A107" s="30">
        <v>4531</v>
      </c>
      <c r="B107" s="47" t="s">
        <v>178</v>
      </c>
      <c r="C107" s="40" t="s">
        <v>50</v>
      </c>
      <c r="D107" s="37">
        <f>SUM(E107:F107)</f>
        <v>4148355.8449999997</v>
      </c>
      <c r="E107" s="37">
        <v>4148355.8449999997</v>
      </c>
      <c r="F107" s="33" t="s">
        <v>1</v>
      </c>
      <c r="G107" s="37">
        <f>SUM(H107:I107)</f>
        <v>4304561.4272000007</v>
      </c>
      <c r="H107" s="37">
        <v>4304561.4272000007</v>
      </c>
      <c r="I107" s="33" t="s">
        <v>1</v>
      </c>
      <c r="J107" s="37">
        <f>SUM(K107:L107)</f>
        <v>2942770.1913999999</v>
      </c>
      <c r="K107" s="37">
        <v>2942770.1913999999</v>
      </c>
      <c r="L107" s="34" t="s">
        <v>1</v>
      </c>
    </row>
    <row r="108" spans="1:12" ht="38.25" customHeight="1" x14ac:dyDescent="0.2">
      <c r="A108" s="30">
        <v>4532</v>
      </c>
      <c r="B108" s="47" t="s">
        <v>179</v>
      </c>
      <c r="C108" s="40" t="s">
        <v>51</v>
      </c>
      <c r="D108" s="37">
        <f>SUM(E108:F108)</f>
        <v>57733.8</v>
      </c>
      <c r="E108" s="37">
        <v>57733.8</v>
      </c>
      <c r="F108" s="33" t="s">
        <v>1</v>
      </c>
      <c r="G108" s="37">
        <f>SUM(H108:I108)</f>
        <v>72625.8</v>
      </c>
      <c r="H108" s="37">
        <v>72625.8</v>
      </c>
      <c r="I108" s="33" t="s">
        <v>1</v>
      </c>
      <c r="J108" s="37">
        <f>SUM(K108:L108)</f>
        <v>51651.819000000003</v>
      </c>
      <c r="K108" s="37">
        <v>51651.819000000003</v>
      </c>
      <c r="L108" s="34" t="s">
        <v>1</v>
      </c>
    </row>
    <row r="109" spans="1:12" ht="33.75" customHeight="1" x14ac:dyDescent="0.2">
      <c r="A109" s="30">
        <v>4533</v>
      </c>
      <c r="B109" s="49" t="s">
        <v>277</v>
      </c>
      <c r="C109" s="40" t="s">
        <v>52</v>
      </c>
      <c r="D109" s="37">
        <f>SUM(D110,D111,D112)</f>
        <v>910794</v>
      </c>
      <c r="E109" s="37">
        <f>SUM(E110,E111,E112)</f>
        <v>910794</v>
      </c>
      <c r="F109" s="33" t="s">
        <v>1</v>
      </c>
      <c r="G109" s="37">
        <f>SUM(G110,G111,G112)</f>
        <v>1130423.3</v>
      </c>
      <c r="H109" s="37">
        <f>SUM(H110,H111,H112)</f>
        <v>1130423.3</v>
      </c>
      <c r="I109" s="33" t="s">
        <v>1</v>
      </c>
      <c r="J109" s="37">
        <f>SUM(J110,J111,J112)</f>
        <v>770602.66200000001</v>
      </c>
      <c r="K109" s="37">
        <f>SUM(K110,K111,K112)</f>
        <v>770602.66200000001</v>
      </c>
      <c r="L109" s="34" t="s">
        <v>1</v>
      </c>
    </row>
    <row r="110" spans="1:12" ht="22.5" customHeight="1" x14ac:dyDescent="0.2">
      <c r="A110" s="30">
        <v>4534</v>
      </c>
      <c r="B110" s="43" t="s">
        <v>278</v>
      </c>
      <c r="C110" s="50"/>
      <c r="D110" s="37">
        <f>SUM(E110:F110)</f>
        <v>0</v>
      </c>
      <c r="E110" s="37">
        <v>0</v>
      </c>
      <c r="F110" s="33" t="s">
        <v>1</v>
      </c>
      <c r="G110" s="37">
        <f>SUM(H110:I110)</f>
        <v>0</v>
      </c>
      <c r="H110" s="37">
        <v>0</v>
      </c>
      <c r="I110" s="33" t="s">
        <v>1</v>
      </c>
      <c r="J110" s="37">
        <f>SUM(K110:L110)</f>
        <v>0</v>
      </c>
      <c r="K110" s="37">
        <v>0</v>
      </c>
      <c r="L110" s="34" t="s">
        <v>1</v>
      </c>
    </row>
    <row r="111" spans="1:12" ht="14.25" x14ac:dyDescent="0.2">
      <c r="A111" s="30">
        <v>4535</v>
      </c>
      <c r="B111" s="47" t="s">
        <v>180</v>
      </c>
      <c r="C111" s="50"/>
      <c r="D111" s="37">
        <f>SUM(E111:F111)</f>
        <v>0</v>
      </c>
      <c r="E111" s="37">
        <v>0</v>
      </c>
      <c r="F111" s="33" t="s">
        <v>1</v>
      </c>
      <c r="G111" s="37">
        <f>SUM(H111:I111)</f>
        <v>0</v>
      </c>
      <c r="H111" s="37">
        <v>0</v>
      </c>
      <c r="I111" s="33" t="s">
        <v>1</v>
      </c>
      <c r="J111" s="37">
        <f>SUM(K111:L111)</f>
        <v>0</v>
      </c>
      <c r="K111" s="37">
        <v>0</v>
      </c>
      <c r="L111" s="34" t="s">
        <v>1</v>
      </c>
    </row>
    <row r="112" spans="1:12" ht="14.25" x14ac:dyDescent="0.2">
      <c r="A112" s="30">
        <v>4536</v>
      </c>
      <c r="B112" s="47" t="s">
        <v>181</v>
      </c>
      <c r="C112" s="50"/>
      <c r="D112" s="37">
        <f>SUM(E112:F112)</f>
        <v>910794</v>
      </c>
      <c r="E112" s="37">
        <v>910794</v>
      </c>
      <c r="F112" s="33" t="s">
        <v>1</v>
      </c>
      <c r="G112" s="37">
        <f>SUM(H112:I112)</f>
        <v>1130423.3</v>
      </c>
      <c r="H112" s="37">
        <v>1130423.3</v>
      </c>
      <c r="I112" s="33" t="s">
        <v>1</v>
      </c>
      <c r="J112" s="37">
        <f>SUM(K112:L112)</f>
        <v>770602.66200000001</v>
      </c>
      <c r="K112" s="37">
        <v>770602.66200000001</v>
      </c>
      <c r="L112" s="34" t="s">
        <v>1</v>
      </c>
    </row>
    <row r="113" spans="1:12" ht="37.5" customHeight="1" x14ac:dyDescent="0.2">
      <c r="A113" s="30">
        <v>4540</v>
      </c>
      <c r="B113" s="44" t="s">
        <v>279</v>
      </c>
      <c r="C113" s="40" t="s">
        <v>3</v>
      </c>
      <c r="D113" s="37">
        <f>SUM(D115:D117)</f>
        <v>671075.72699999996</v>
      </c>
      <c r="E113" s="37">
        <f>SUM(E115:E117)</f>
        <v>671075.72699999996</v>
      </c>
      <c r="F113" s="33" t="s">
        <v>1</v>
      </c>
      <c r="G113" s="37">
        <f>SUM(G115:G117)</f>
        <v>1019728.774</v>
      </c>
      <c r="H113" s="37">
        <f>SUM(H115:H117)</f>
        <v>1019728.774</v>
      </c>
      <c r="I113" s="33" t="s">
        <v>1</v>
      </c>
      <c r="J113" s="37">
        <f>SUM(J115:J117)</f>
        <v>594897.929</v>
      </c>
      <c r="K113" s="37">
        <f>SUM(K115:K117)</f>
        <v>594897.929</v>
      </c>
      <c r="L113" s="38" t="s">
        <v>0</v>
      </c>
    </row>
    <row r="114" spans="1:12" ht="14.25" x14ac:dyDescent="0.2">
      <c r="A114" s="30"/>
      <c r="B114" s="42" t="s">
        <v>138</v>
      </c>
      <c r="C114" s="40"/>
      <c r="D114" s="37"/>
      <c r="E114" s="37"/>
      <c r="F114" s="33"/>
      <c r="G114" s="37"/>
      <c r="H114" s="37"/>
      <c r="I114" s="33"/>
      <c r="J114" s="37"/>
      <c r="K114" s="37"/>
      <c r="L114" s="34"/>
    </row>
    <row r="115" spans="1:12" ht="30" customHeight="1" x14ac:dyDescent="0.2">
      <c r="A115" s="30">
        <v>4541</v>
      </c>
      <c r="B115" s="47" t="s">
        <v>182</v>
      </c>
      <c r="C115" s="40" t="s">
        <v>53</v>
      </c>
      <c r="D115" s="37">
        <f>SUM(E115:F115)</f>
        <v>95619.199999999997</v>
      </c>
      <c r="E115" s="37">
        <v>95619.199999999997</v>
      </c>
      <c r="F115" s="33" t="s">
        <v>1</v>
      </c>
      <c r="G115" s="37">
        <f>SUM(H115:I115)</f>
        <v>147943.1</v>
      </c>
      <c r="H115" s="37">
        <v>147943.1</v>
      </c>
      <c r="I115" s="33" t="s">
        <v>1</v>
      </c>
      <c r="J115" s="37">
        <f>SUM(K115:L115)</f>
        <v>98786.508000000002</v>
      </c>
      <c r="K115" s="37">
        <v>98786.508000000002</v>
      </c>
      <c r="L115" s="34" t="s">
        <v>1</v>
      </c>
    </row>
    <row r="116" spans="1:12" ht="38.25" customHeight="1" x14ac:dyDescent="0.2">
      <c r="A116" s="30">
        <v>4542</v>
      </c>
      <c r="B116" s="47" t="s">
        <v>183</v>
      </c>
      <c r="C116" s="40" t="s">
        <v>54</v>
      </c>
      <c r="D116" s="37">
        <f>SUM(E116:F116)</f>
        <v>1000</v>
      </c>
      <c r="E116" s="37">
        <v>1000</v>
      </c>
      <c r="F116" s="33" t="s">
        <v>1</v>
      </c>
      <c r="G116" s="37">
        <f>SUM(H116:I116)</f>
        <v>0</v>
      </c>
      <c r="H116" s="37">
        <v>0</v>
      </c>
      <c r="I116" s="33" t="s">
        <v>1</v>
      </c>
      <c r="J116" s="37">
        <f>SUM(K116:L116)</f>
        <v>0</v>
      </c>
      <c r="K116" s="37">
        <v>0</v>
      </c>
      <c r="L116" s="34" t="s">
        <v>1</v>
      </c>
    </row>
    <row r="117" spans="1:12" ht="30.75" customHeight="1" x14ac:dyDescent="0.2">
      <c r="A117" s="30">
        <v>4543</v>
      </c>
      <c r="B117" s="49" t="s">
        <v>280</v>
      </c>
      <c r="C117" s="40" t="s">
        <v>55</v>
      </c>
      <c r="D117" s="37">
        <f>SUM(D119,D120,D121)</f>
        <v>574456.527</v>
      </c>
      <c r="E117" s="37">
        <f>SUM(E119,E120,E121)</f>
        <v>574456.527</v>
      </c>
      <c r="F117" s="33" t="s">
        <v>1</v>
      </c>
      <c r="G117" s="37">
        <f>SUM(G119,G120,G121)</f>
        <v>871785.674</v>
      </c>
      <c r="H117" s="37">
        <f>SUM(H119,H120,H121)</f>
        <v>871785.674</v>
      </c>
      <c r="I117" s="33" t="s">
        <v>1</v>
      </c>
      <c r="J117" s="37">
        <f>SUM(J119,J120,J121)</f>
        <v>496111.42099999997</v>
      </c>
      <c r="K117" s="37">
        <f>SUM(K119,K120,K121)</f>
        <v>496111.42099999997</v>
      </c>
      <c r="L117" s="34" t="s">
        <v>1</v>
      </c>
    </row>
    <row r="118" spans="1:12" ht="14.25" x14ac:dyDescent="0.2">
      <c r="A118" s="30"/>
      <c r="B118" s="47" t="s">
        <v>141</v>
      </c>
      <c r="C118" s="50"/>
      <c r="D118" s="37"/>
      <c r="E118" s="37"/>
      <c r="F118" s="33"/>
      <c r="G118" s="37"/>
      <c r="H118" s="51"/>
      <c r="I118" s="37"/>
      <c r="J118" s="37"/>
      <c r="K118" s="51"/>
      <c r="L118" s="38"/>
    </row>
    <row r="119" spans="1:12" ht="18.75" customHeight="1" x14ac:dyDescent="0.2">
      <c r="A119" s="30">
        <v>4544</v>
      </c>
      <c r="B119" s="43" t="s">
        <v>278</v>
      </c>
      <c r="C119" s="50"/>
      <c r="D119" s="37">
        <f>SUM(E119:F119)</f>
        <v>0</v>
      </c>
      <c r="E119" s="37">
        <v>0</v>
      </c>
      <c r="F119" s="33" t="s">
        <v>1</v>
      </c>
      <c r="G119" s="37">
        <f>SUM(H119:I119)</f>
        <v>0</v>
      </c>
      <c r="H119" s="37">
        <v>0</v>
      </c>
      <c r="I119" s="33" t="s">
        <v>1</v>
      </c>
      <c r="J119" s="37">
        <f>SUM(K119:L119)</f>
        <v>0</v>
      </c>
      <c r="K119" s="37">
        <v>0</v>
      </c>
      <c r="L119" s="34" t="s">
        <v>1</v>
      </c>
    </row>
    <row r="120" spans="1:12" ht="14.25" x14ac:dyDescent="0.2">
      <c r="A120" s="30">
        <v>4545</v>
      </c>
      <c r="B120" s="47" t="s">
        <v>180</v>
      </c>
      <c r="C120" s="50"/>
      <c r="D120" s="37">
        <f>SUM(E120:F120)</f>
        <v>0</v>
      </c>
      <c r="E120" s="37">
        <v>0</v>
      </c>
      <c r="F120" s="33" t="s">
        <v>1</v>
      </c>
      <c r="G120" s="37">
        <f>SUM(H120:I120)</f>
        <v>0</v>
      </c>
      <c r="H120" s="37">
        <v>0</v>
      </c>
      <c r="I120" s="33" t="s">
        <v>1</v>
      </c>
      <c r="J120" s="37">
        <f>SUM(K120:L120)</f>
        <v>0</v>
      </c>
      <c r="K120" s="37">
        <v>0</v>
      </c>
      <c r="L120" s="34" t="s">
        <v>1</v>
      </c>
    </row>
    <row r="121" spans="1:12" ht="14.25" x14ac:dyDescent="0.2">
      <c r="A121" s="30">
        <v>4546</v>
      </c>
      <c r="B121" s="47" t="s">
        <v>181</v>
      </c>
      <c r="C121" s="50"/>
      <c r="D121" s="37">
        <f>SUM(E121:F121)</f>
        <v>574456.527</v>
      </c>
      <c r="E121" s="37">
        <v>574456.527</v>
      </c>
      <c r="F121" s="33" t="s">
        <v>1</v>
      </c>
      <c r="G121" s="37">
        <f>SUM(H121:I121)</f>
        <v>871785.674</v>
      </c>
      <c r="H121" s="37">
        <v>871785.674</v>
      </c>
      <c r="I121" s="33" t="s">
        <v>1</v>
      </c>
      <c r="J121" s="37">
        <f>SUM(K121:L121)</f>
        <v>496111.42099999997</v>
      </c>
      <c r="K121" s="37">
        <v>496111.42099999997</v>
      </c>
      <c r="L121" s="34" t="s">
        <v>1</v>
      </c>
    </row>
    <row r="122" spans="1:12" ht="32.25" customHeight="1" x14ac:dyDescent="0.2">
      <c r="A122" s="30">
        <v>4600</v>
      </c>
      <c r="B122" s="44" t="s">
        <v>281</v>
      </c>
      <c r="C122" s="40" t="s">
        <v>3</v>
      </c>
      <c r="D122" s="37">
        <f>SUM(D124,D128,D134)</f>
        <v>2453130.7000000002</v>
      </c>
      <c r="E122" s="37">
        <f>SUM(E124,E128,E134)</f>
        <v>2453130.7000000002</v>
      </c>
      <c r="F122" s="33" t="s">
        <v>1</v>
      </c>
      <c r="G122" s="37">
        <f>SUM(G124,G128,G134)</f>
        <v>2521996.9680000003</v>
      </c>
      <c r="H122" s="37">
        <f>SUM(H124,H128,H134)</f>
        <v>2521996.9680000003</v>
      </c>
      <c r="I122" s="33" t="s">
        <v>1</v>
      </c>
      <c r="J122" s="37">
        <f>SUM(J124,J128,J134)</f>
        <v>1472841.4197</v>
      </c>
      <c r="K122" s="37">
        <f>SUM(K124,K128,K134)</f>
        <v>1472841.4197</v>
      </c>
      <c r="L122" s="34" t="s">
        <v>1</v>
      </c>
    </row>
    <row r="123" spans="1:12" x14ac:dyDescent="0.2">
      <c r="A123" s="30"/>
      <c r="B123" s="31" t="s">
        <v>141</v>
      </c>
      <c r="C123" s="32"/>
      <c r="D123" s="37"/>
      <c r="E123" s="37"/>
      <c r="F123" s="37"/>
      <c r="G123" s="37"/>
      <c r="H123" s="37"/>
      <c r="I123" s="37"/>
      <c r="J123" s="37"/>
      <c r="K123" s="37"/>
      <c r="L123" s="38"/>
    </row>
    <row r="124" spans="1:12" ht="25.5" customHeight="1" x14ac:dyDescent="0.2">
      <c r="A124" s="30">
        <v>4610</v>
      </c>
      <c r="B124" s="41" t="s">
        <v>184</v>
      </c>
      <c r="C124" s="32"/>
      <c r="D124" s="37">
        <f>SUM(D126:D127)</f>
        <v>1500</v>
      </c>
      <c r="E124" s="37">
        <f>SUM(E126:E127)</f>
        <v>1500</v>
      </c>
      <c r="F124" s="33" t="s">
        <v>0</v>
      </c>
      <c r="G124" s="37">
        <f>SUM(G126:G127)</f>
        <v>1500</v>
      </c>
      <c r="H124" s="37">
        <f>SUM(H126:H127)</f>
        <v>1500</v>
      </c>
      <c r="I124" s="33" t="s">
        <v>0</v>
      </c>
      <c r="J124" s="37">
        <f>SUM(J126:J127)</f>
        <v>180</v>
      </c>
      <c r="K124" s="37">
        <f>SUM(K126:K127)</f>
        <v>180</v>
      </c>
      <c r="L124" s="34" t="s">
        <v>0</v>
      </c>
    </row>
    <row r="125" spans="1:12" ht="14.25" x14ac:dyDescent="0.2">
      <c r="A125" s="30"/>
      <c r="B125" s="31" t="s">
        <v>141</v>
      </c>
      <c r="C125" s="32"/>
      <c r="D125" s="37"/>
      <c r="E125" s="37"/>
      <c r="F125" s="33"/>
      <c r="G125" s="37"/>
      <c r="H125" s="37"/>
      <c r="I125" s="33"/>
      <c r="J125" s="37"/>
      <c r="K125" s="37"/>
      <c r="L125" s="34"/>
    </row>
    <row r="126" spans="1:12" ht="32.25" customHeight="1" x14ac:dyDescent="0.2">
      <c r="A126" s="30">
        <v>4610</v>
      </c>
      <c r="B126" s="52" t="s">
        <v>185</v>
      </c>
      <c r="C126" s="36" t="s">
        <v>56</v>
      </c>
      <c r="D126" s="37">
        <f>SUM(E126:F126)</f>
        <v>0</v>
      </c>
      <c r="E126" s="37">
        <v>0</v>
      </c>
      <c r="F126" s="33" t="s">
        <v>1</v>
      </c>
      <c r="G126" s="37">
        <f>SUM(H126:I126)</f>
        <v>0</v>
      </c>
      <c r="H126" s="37">
        <v>0</v>
      </c>
      <c r="I126" s="33" t="s">
        <v>1</v>
      </c>
      <c r="J126" s="37">
        <f>SUM(K126:L126)</f>
        <v>0</v>
      </c>
      <c r="K126" s="37">
        <v>0</v>
      </c>
      <c r="L126" s="34" t="s">
        <v>1</v>
      </c>
    </row>
    <row r="127" spans="1:12" ht="36" customHeight="1" x14ac:dyDescent="0.2">
      <c r="A127" s="30">
        <v>4620</v>
      </c>
      <c r="B127" s="52" t="s">
        <v>186</v>
      </c>
      <c r="C127" s="36" t="s">
        <v>57</v>
      </c>
      <c r="D127" s="37">
        <f>SUM(E127:F127)</f>
        <v>1500</v>
      </c>
      <c r="E127" s="37">
        <v>1500</v>
      </c>
      <c r="F127" s="33" t="s">
        <v>1</v>
      </c>
      <c r="G127" s="37">
        <f>SUM(H127:I127)</f>
        <v>1500</v>
      </c>
      <c r="H127" s="37">
        <v>1500</v>
      </c>
      <c r="I127" s="33" t="s">
        <v>1</v>
      </c>
      <c r="J127" s="37">
        <f>SUM(K127:L127)</f>
        <v>180</v>
      </c>
      <c r="K127" s="37">
        <v>180</v>
      </c>
      <c r="L127" s="34" t="s">
        <v>1</v>
      </c>
    </row>
    <row r="128" spans="1:12" ht="44.25" customHeight="1" x14ac:dyDescent="0.2">
      <c r="A128" s="30">
        <v>4630</v>
      </c>
      <c r="B128" s="44" t="s">
        <v>282</v>
      </c>
      <c r="C128" s="40" t="s">
        <v>3</v>
      </c>
      <c r="D128" s="37">
        <f>SUM(D130:D133)</f>
        <v>2451630.7000000002</v>
      </c>
      <c r="E128" s="37">
        <f>SUM(E130:E133)</f>
        <v>2451630.7000000002</v>
      </c>
      <c r="F128" s="33" t="s">
        <v>1</v>
      </c>
      <c r="G128" s="37">
        <f>SUM(G130:G133)</f>
        <v>2520496.9680000003</v>
      </c>
      <c r="H128" s="37">
        <f>SUM(H130:H133)</f>
        <v>2520496.9680000003</v>
      </c>
      <c r="I128" s="33" t="s">
        <v>1</v>
      </c>
      <c r="J128" s="37">
        <f>SUM(J130:J133)</f>
        <v>1472661.4197</v>
      </c>
      <c r="K128" s="37">
        <f>SUM(K130:K133)</f>
        <v>1472661.4197</v>
      </c>
      <c r="L128" s="34" t="s">
        <v>1</v>
      </c>
    </row>
    <row r="129" spans="1:12" ht="14.25" x14ac:dyDescent="0.2">
      <c r="A129" s="30"/>
      <c r="B129" s="42" t="s">
        <v>138</v>
      </c>
      <c r="C129" s="40"/>
      <c r="D129" s="37"/>
      <c r="E129" s="37"/>
      <c r="F129" s="33"/>
      <c r="G129" s="37"/>
      <c r="H129" s="37"/>
      <c r="I129" s="33"/>
      <c r="J129" s="37"/>
      <c r="K129" s="37"/>
      <c r="L129" s="34"/>
    </row>
    <row r="130" spans="1:12" ht="20.25" customHeight="1" x14ac:dyDescent="0.2">
      <c r="A130" s="30">
        <v>4631</v>
      </c>
      <c r="B130" s="43" t="s">
        <v>187</v>
      </c>
      <c r="C130" s="40" t="s">
        <v>58</v>
      </c>
      <c r="D130" s="37">
        <f>SUM(E130:F130)</f>
        <v>113216</v>
      </c>
      <c r="E130" s="37">
        <v>113216</v>
      </c>
      <c r="F130" s="33" t="s">
        <v>1</v>
      </c>
      <c r="G130" s="37">
        <f>SUM(H130:I130)</f>
        <v>117994</v>
      </c>
      <c r="H130" s="37">
        <v>117994</v>
      </c>
      <c r="I130" s="33" t="s">
        <v>1</v>
      </c>
      <c r="J130" s="37">
        <f>SUM(K130:L130)</f>
        <v>67170.100000000006</v>
      </c>
      <c r="K130" s="37">
        <v>67170.100000000006</v>
      </c>
      <c r="L130" s="34" t="s">
        <v>1</v>
      </c>
    </row>
    <row r="131" spans="1:12" ht="36" customHeight="1" x14ac:dyDescent="0.2">
      <c r="A131" s="30">
        <v>4632</v>
      </c>
      <c r="B131" s="43" t="s">
        <v>188</v>
      </c>
      <c r="C131" s="40" t="s">
        <v>59</v>
      </c>
      <c r="D131" s="37">
        <f>SUM(E131:F131)</f>
        <v>78559.199999999997</v>
      </c>
      <c r="E131" s="37">
        <v>78559.199999999997</v>
      </c>
      <c r="F131" s="33" t="s">
        <v>1</v>
      </c>
      <c r="G131" s="37">
        <f>SUM(H131:I131)</f>
        <v>96125.2</v>
      </c>
      <c r="H131" s="37">
        <v>96125.2</v>
      </c>
      <c r="I131" s="33" t="s">
        <v>1</v>
      </c>
      <c r="J131" s="37">
        <f>SUM(K131:L131)</f>
        <v>63419.1</v>
      </c>
      <c r="K131" s="37">
        <v>63419.1</v>
      </c>
      <c r="L131" s="34" t="s">
        <v>1</v>
      </c>
    </row>
    <row r="132" spans="1:12" ht="17.25" customHeight="1" x14ac:dyDescent="0.2">
      <c r="A132" s="30">
        <v>4633</v>
      </c>
      <c r="B132" s="43" t="s">
        <v>189</v>
      </c>
      <c r="C132" s="40" t="s">
        <v>60</v>
      </c>
      <c r="D132" s="37">
        <f>SUM(E132:F132)</f>
        <v>2360</v>
      </c>
      <c r="E132" s="37">
        <v>2360</v>
      </c>
      <c r="F132" s="33" t="s">
        <v>1</v>
      </c>
      <c r="G132" s="37">
        <f>SUM(H132:I132)</f>
        <v>2360</v>
      </c>
      <c r="H132" s="37">
        <v>2360</v>
      </c>
      <c r="I132" s="33" t="s">
        <v>1</v>
      </c>
      <c r="J132" s="37">
        <f>SUM(K132:L132)</f>
        <v>860</v>
      </c>
      <c r="K132" s="37">
        <v>860</v>
      </c>
      <c r="L132" s="34" t="s">
        <v>1</v>
      </c>
    </row>
    <row r="133" spans="1:12" ht="14.25" customHeight="1" x14ac:dyDescent="0.2">
      <c r="A133" s="30">
        <v>4634</v>
      </c>
      <c r="B133" s="43" t="s">
        <v>190</v>
      </c>
      <c r="C133" s="40" t="s">
        <v>61</v>
      </c>
      <c r="D133" s="37">
        <f>SUM(E133:F133)</f>
        <v>2257495.5</v>
      </c>
      <c r="E133" s="37">
        <v>2257495.5</v>
      </c>
      <c r="F133" s="33" t="s">
        <v>1</v>
      </c>
      <c r="G133" s="37">
        <f>SUM(H133:I133)</f>
        <v>2304017.7680000002</v>
      </c>
      <c r="H133" s="37">
        <v>2304017.7680000002</v>
      </c>
      <c r="I133" s="33" t="s">
        <v>1</v>
      </c>
      <c r="J133" s="37">
        <f>SUM(K133:L133)</f>
        <v>1341212.2197</v>
      </c>
      <c r="K133" s="37">
        <v>1341212.2197</v>
      </c>
      <c r="L133" s="34" t="s">
        <v>1</v>
      </c>
    </row>
    <row r="134" spans="1:12" ht="23.25" customHeight="1" x14ac:dyDescent="0.2">
      <c r="A134" s="30">
        <v>4640</v>
      </c>
      <c r="B134" s="44" t="s">
        <v>283</v>
      </c>
      <c r="C134" s="40" t="s">
        <v>3</v>
      </c>
      <c r="D134" s="37">
        <f>SUM(D136)</f>
        <v>0</v>
      </c>
      <c r="E134" s="37">
        <f>SUM(E136)</f>
        <v>0</v>
      </c>
      <c r="F134" s="33" t="s">
        <v>1</v>
      </c>
      <c r="G134" s="37">
        <f>SUM(G136)</f>
        <v>0</v>
      </c>
      <c r="H134" s="37">
        <f>SUM(H136)</f>
        <v>0</v>
      </c>
      <c r="I134" s="33" t="s">
        <v>1</v>
      </c>
      <c r="J134" s="37">
        <f>SUM(J136)</f>
        <v>0</v>
      </c>
      <c r="K134" s="37">
        <f>SUM(K136)</f>
        <v>0</v>
      </c>
      <c r="L134" s="34" t="s">
        <v>1</v>
      </c>
    </row>
    <row r="135" spans="1:12" ht="14.25" x14ac:dyDescent="0.2">
      <c r="A135" s="30"/>
      <c r="B135" s="42" t="s">
        <v>138</v>
      </c>
      <c r="C135" s="40"/>
      <c r="D135" s="37"/>
      <c r="E135" s="37"/>
      <c r="F135" s="33"/>
      <c r="G135" s="37"/>
      <c r="H135" s="37"/>
      <c r="I135" s="33"/>
      <c r="J135" s="37"/>
      <c r="K135" s="37"/>
      <c r="L135" s="34"/>
    </row>
    <row r="136" spans="1:12" ht="14.25" x14ac:dyDescent="0.2">
      <c r="A136" s="30">
        <v>4641</v>
      </c>
      <c r="B136" s="43" t="s">
        <v>191</v>
      </c>
      <c r="C136" s="40" t="s">
        <v>62</v>
      </c>
      <c r="D136" s="37">
        <f>SUM(E136:F136)</f>
        <v>0</v>
      </c>
      <c r="E136" s="37">
        <v>0</v>
      </c>
      <c r="F136" s="33" t="s">
        <v>0</v>
      </c>
      <c r="G136" s="37">
        <f>SUM(H136:I136)</f>
        <v>0</v>
      </c>
      <c r="H136" s="37">
        <v>0</v>
      </c>
      <c r="I136" s="33" t="s">
        <v>1</v>
      </c>
      <c r="J136" s="37">
        <f>SUM(K136:L136)</f>
        <v>0</v>
      </c>
      <c r="K136" s="37">
        <v>0</v>
      </c>
      <c r="L136" s="34" t="s">
        <v>1</v>
      </c>
    </row>
    <row r="137" spans="1:12" ht="50.25" customHeight="1" x14ac:dyDescent="0.2">
      <c r="A137" s="30">
        <v>4700</v>
      </c>
      <c r="B137" s="44" t="s">
        <v>284</v>
      </c>
      <c r="C137" s="40" t="s">
        <v>3</v>
      </c>
      <c r="D137" s="37">
        <f>SUM(D139,D143,D149,D152,D156,D159,D162)</f>
        <v>22136595.318599999</v>
      </c>
      <c r="E137" s="37">
        <f t="shared" ref="E137:L137" si="16">SUM(E139,E143,E149,E152,E156,E159,E162)</f>
        <v>26210367.519200001</v>
      </c>
      <c r="F137" s="37">
        <f>SUM(F139,F143,F149,F152,F156,F159,F162)</f>
        <v>66033.625899999999</v>
      </c>
      <c r="G137" s="37">
        <f t="shared" si="16"/>
        <v>20061750.226399995</v>
      </c>
      <c r="H137" s="37">
        <f t="shared" si="16"/>
        <v>24777844.796399999</v>
      </c>
      <c r="I137" s="37">
        <f t="shared" si="16"/>
        <v>666496.33829999994</v>
      </c>
      <c r="J137" s="37">
        <f t="shared" si="16"/>
        <v>7953543.1357999993</v>
      </c>
      <c r="K137" s="37">
        <f t="shared" si="16"/>
        <v>8884384.1915000007</v>
      </c>
      <c r="L137" s="38">
        <f t="shared" si="16"/>
        <v>1180</v>
      </c>
    </row>
    <row r="138" spans="1:12" x14ac:dyDescent="0.2">
      <c r="A138" s="30"/>
      <c r="B138" s="31" t="s">
        <v>141</v>
      </c>
      <c r="C138" s="32"/>
      <c r="D138" s="37"/>
      <c r="E138" s="37"/>
      <c r="F138" s="37"/>
      <c r="G138" s="37"/>
      <c r="H138" s="37"/>
      <c r="I138" s="37"/>
      <c r="J138" s="37"/>
      <c r="K138" s="37"/>
      <c r="L138" s="38"/>
    </row>
    <row r="139" spans="1:12" ht="40.5" customHeight="1" x14ac:dyDescent="0.2">
      <c r="A139" s="30">
        <v>4710</v>
      </c>
      <c r="B139" s="44" t="s">
        <v>285</v>
      </c>
      <c r="C139" s="40" t="s">
        <v>3</v>
      </c>
      <c r="D139" s="37">
        <f>SUM(D141:D142)</f>
        <v>1066365.0862</v>
      </c>
      <c r="E139" s="37">
        <f>SUM(E141:E142)</f>
        <v>1066365.0862</v>
      </c>
      <c r="F139" s="33" t="s">
        <v>1</v>
      </c>
      <c r="G139" s="37">
        <f>SUM(G141:G142)</f>
        <v>951348.28619999997</v>
      </c>
      <c r="H139" s="37">
        <f>SUM(H141:H142)</f>
        <v>951348.28619999997</v>
      </c>
      <c r="I139" s="33" t="s">
        <v>1</v>
      </c>
      <c r="J139" s="37">
        <f>SUM(J141:J142)</f>
        <v>486110.6667</v>
      </c>
      <c r="K139" s="37">
        <f>SUM(K141:K142)</f>
        <v>486110.6667</v>
      </c>
      <c r="L139" s="34" t="s">
        <v>1</v>
      </c>
    </row>
    <row r="140" spans="1:12" ht="14.25" x14ac:dyDescent="0.2">
      <c r="A140" s="30"/>
      <c r="B140" s="42" t="s">
        <v>138</v>
      </c>
      <c r="C140" s="40"/>
      <c r="D140" s="37"/>
      <c r="E140" s="37"/>
      <c r="F140" s="33"/>
      <c r="G140" s="37"/>
      <c r="H140" s="37"/>
      <c r="I140" s="33" t="s">
        <v>1</v>
      </c>
      <c r="J140" s="37"/>
      <c r="K140" s="37"/>
      <c r="L140" s="34" t="s">
        <v>1</v>
      </c>
    </row>
    <row r="141" spans="1:12" ht="51" customHeight="1" x14ac:dyDescent="0.2">
      <c r="A141" s="30">
        <v>4711</v>
      </c>
      <c r="B141" s="43" t="s">
        <v>192</v>
      </c>
      <c r="C141" s="40" t="s">
        <v>63</v>
      </c>
      <c r="D141" s="37">
        <f>SUM(E141:F141)</f>
        <v>0</v>
      </c>
      <c r="E141" s="37">
        <v>0</v>
      </c>
      <c r="F141" s="33" t="s">
        <v>1</v>
      </c>
      <c r="G141" s="37">
        <f>SUM(H141:I141)</f>
        <v>0</v>
      </c>
      <c r="H141" s="37">
        <v>0</v>
      </c>
      <c r="I141" s="33" t="s">
        <v>1</v>
      </c>
      <c r="J141" s="37">
        <f>SUM(K141:L141)</f>
        <v>0</v>
      </c>
      <c r="K141" s="37">
        <v>0</v>
      </c>
      <c r="L141" s="34" t="s">
        <v>1</v>
      </c>
    </row>
    <row r="142" spans="1:12" ht="29.25" customHeight="1" x14ac:dyDescent="0.2">
      <c r="A142" s="30">
        <v>4712</v>
      </c>
      <c r="B142" s="43" t="s">
        <v>193</v>
      </c>
      <c r="C142" s="40" t="s">
        <v>64</v>
      </c>
      <c r="D142" s="37">
        <f>SUM(E142:F142)</f>
        <v>1066365.0862</v>
      </c>
      <c r="E142" s="37">
        <v>1066365.0862</v>
      </c>
      <c r="F142" s="33" t="s">
        <v>1</v>
      </c>
      <c r="G142" s="37">
        <f>SUM(H142:I142)</f>
        <v>951348.28619999997</v>
      </c>
      <c r="H142" s="37">
        <v>951348.28619999997</v>
      </c>
      <c r="I142" s="33" t="s">
        <v>1</v>
      </c>
      <c r="J142" s="37">
        <f>SUM(K142:L142)</f>
        <v>486110.6667</v>
      </c>
      <c r="K142" s="37">
        <v>486110.6667</v>
      </c>
      <c r="L142" s="34" t="s">
        <v>1</v>
      </c>
    </row>
    <row r="143" spans="1:12" ht="59.25" customHeight="1" x14ac:dyDescent="0.2">
      <c r="A143" s="30">
        <v>4720</v>
      </c>
      <c r="B143" s="44" t="s">
        <v>286</v>
      </c>
      <c r="C143" s="40" t="s">
        <v>3</v>
      </c>
      <c r="D143" s="37">
        <f>SUM(D145:D148)</f>
        <v>302516.326</v>
      </c>
      <c r="E143" s="37">
        <f>SUM(E145:E148)</f>
        <v>302516.326</v>
      </c>
      <c r="F143" s="33" t="s">
        <v>1</v>
      </c>
      <c r="G143" s="37">
        <f>SUM(G145:G148)</f>
        <v>347052.11099999998</v>
      </c>
      <c r="H143" s="37">
        <f>SUM(H145:H148)</f>
        <v>347052.11099999998</v>
      </c>
      <c r="I143" s="33" t="s">
        <v>1</v>
      </c>
      <c r="J143" s="37">
        <f>SUM(J145:J148)</f>
        <v>152777.4822</v>
      </c>
      <c r="K143" s="37">
        <f>SUM(K145:K148)</f>
        <v>152777.4822</v>
      </c>
      <c r="L143" s="34" t="s">
        <v>1</v>
      </c>
    </row>
    <row r="144" spans="1:12" ht="14.25" x14ac:dyDescent="0.2">
      <c r="A144" s="30"/>
      <c r="B144" s="42" t="s">
        <v>138</v>
      </c>
      <c r="C144" s="40"/>
      <c r="D144" s="37"/>
      <c r="E144" s="37"/>
      <c r="F144" s="33"/>
      <c r="G144" s="37"/>
      <c r="H144" s="37"/>
      <c r="I144" s="33"/>
      <c r="J144" s="37"/>
      <c r="K144" s="37"/>
      <c r="L144" s="34"/>
    </row>
    <row r="145" spans="1:12" ht="21.75" customHeight="1" x14ac:dyDescent="0.2">
      <c r="A145" s="30">
        <v>4721</v>
      </c>
      <c r="B145" s="43" t="s">
        <v>194</v>
      </c>
      <c r="C145" s="40" t="s">
        <v>65</v>
      </c>
      <c r="D145" s="37">
        <f>SUM(E145:F145)</f>
        <v>0</v>
      </c>
      <c r="E145" s="37">
        <v>0</v>
      </c>
      <c r="F145" s="33" t="s">
        <v>1</v>
      </c>
      <c r="G145" s="37">
        <f>SUM(H145:I145)</f>
        <v>0</v>
      </c>
      <c r="H145" s="37">
        <v>0</v>
      </c>
      <c r="I145" s="33" t="s">
        <v>1</v>
      </c>
      <c r="J145" s="37">
        <f>SUM(K145:L145)</f>
        <v>0</v>
      </c>
      <c r="K145" s="37">
        <v>0</v>
      </c>
      <c r="L145" s="34" t="s">
        <v>1</v>
      </c>
    </row>
    <row r="146" spans="1:12" ht="27.75" customHeight="1" x14ac:dyDescent="0.2">
      <c r="A146" s="30">
        <v>4722</v>
      </c>
      <c r="B146" s="43" t="s">
        <v>195</v>
      </c>
      <c r="C146" s="48">
        <v>4822</v>
      </c>
      <c r="D146" s="37">
        <f>SUM(E146:F146)</f>
        <v>17174.776000000002</v>
      </c>
      <c r="E146" s="37">
        <v>17174.776000000002</v>
      </c>
      <c r="F146" s="33" t="s">
        <v>1</v>
      </c>
      <c r="G146" s="37">
        <f>SUM(H146:I146)</f>
        <v>23581.776000000002</v>
      </c>
      <c r="H146" s="37">
        <v>23581.776000000002</v>
      </c>
      <c r="I146" s="33" t="s">
        <v>1</v>
      </c>
      <c r="J146" s="37">
        <f>SUM(K146:L146)</f>
        <v>12138.239</v>
      </c>
      <c r="K146" s="37">
        <v>12138.239</v>
      </c>
      <c r="L146" s="34" t="s">
        <v>1</v>
      </c>
    </row>
    <row r="147" spans="1:12" ht="27.75" customHeight="1" x14ac:dyDescent="0.2">
      <c r="A147" s="30">
        <v>4723</v>
      </c>
      <c r="B147" s="43" t="s">
        <v>196</v>
      </c>
      <c r="C147" s="40" t="s">
        <v>66</v>
      </c>
      <c r="D147" s="37">
        <f>SUM(E147:F147)</f>
        <v>284081.55</v>
      </c>
      <c r="E147" s="37">
        <v>284081.55</v>
      </c>
      <c r="F147" s="33" t="s">
        <v>1</v>
      </c>
      <c r="G147" s="37">
        <f>SUM(H147:I147)</f>
        <v>322212.33499999996</v>
      </c>
      <c r="H147" s="37">
        <v>322212.33499999996</v>
      </c>
      <c r="I147" s="33" t="s">
        <v>1</v>
      </c>
      <c r="J147" s="37">
        <f>SUM(K147:L147)</f>
        <v>140607.17509999999</v>
      </c>
      <c r="K147" s="37">
        <v>140607.17509999999</v>
      </c>
      <c r="L147" s="34" t="s">
        <v>1</v>
      </c>
    </row>
    <row r="148" spans="1:12" ht="33" customHeight="1" x14ac:dyDescent="0.2">
      <c r="A148" s="30">
        <v>4724</v>
      </c>
      <c r="B148" s="43" t="s">
        <v>197</v>
      </c>
      <c r="C148" s="40" t="s">
        <v>67</v>
      </c>
      <c r="D148" s="37">
        <f>SUM(E148:F148)</f>
        <v>1260</v>
      </c>
      <c r="E148" s="37">
        <v>1260</v>
      </c>
      <c r="F148" s="33" t="s">
        <v>1</v>
      </c>
      <c r="G148" s="37">
        <f>SUM(H148:I148)</f>
        <v>1258</v>
      </c>
      <c r="H148" s="37">
        <v>1258</v>
      </c>
      <c r="I148" s="33" t="s">
        <v>1</v>
      </c>
      <c r="J148" s="37">
        <f>SUM(K148:L148)</f>
        <v>32.068100000000001</v>
      </c>
      <c r="K148" s="37">
        <v>32.068100000000001</v>
      </c>
      <c r="L148" s="34" t="s">
        <v>1</v>
      </c>
    </row>
    <row r="149" spans="1:12" ht="38.25" customHeight="1" x14ac:dyDescent="0.2">
      <c r="A149" s="30">
        <v>4730</v>
      </c>
      <c r="B149" s="44" t="s">
        <v>287</v>
      </c>
      <c r="C149" s="40" t="s">
        <v>3</v>
      </c>
      <c r="D149" s="37">
        <f>SUM(D151)</f>
        <v>2740</v>
      </c>
      <c r="E149" s="37">
        <f>SUM(E151)</f>
        <v>2740</v>
      </c>
      <c r="F149" s="33" t="s">
        <v>1</v>
      </c>
      <c r="G149" s="37">
        <f>SUM(G151)</f>
        <v>8634.24</v>
      </c>
      <c r="H149" s="37">
        <f>SUM(H151)</f>
        <v>8634.24</v>
      </c>
      <c r="I149" s="33" t="s">
        <v>1</v>
      </c>
      <c r="J149" s="37">
        <f>SUM(J151)</f>
        <v>5893.2809999999999</v>
      </c>
      <c r="K149" s="37">
        <f>SUM(K151)</f>
        <v>5893.2809999999999</v>
      </c>
      <c r="L149" s="34" t="s">
        <v>1</v>
      </c>
    </row>
    <row r="150" spans="1:12" ht="14.25" x14ac:dyDescent="0.2">
      <c r="A150" s="30"/>
      <c r="B150" s="42" t="s">
        <v>138</v>
      </c>
      <c r="C150" s="40"/>
      <c r="D150" s="37"/>
      <c r="E150" s="37"/>
      <c r="F150" s="33"/>
      <c r="G150" s="37"/>
      <c r="H150" s="37"/>
      <c r="I150" s="33"/>
      <c r="J150" s="37"/>
      <c r="K150" s="37"/>
      <c r="L150" s="34"/>
    </row>
    <row r="151" spans="1:12" ht="33.75" customHeight="1" x14ac:dyDescent="0.2">
      <c r="A151" s="30">
        <v>4731</v>
      </c>
      <c r="B151" s="43" t="s">
        <v>198</v>
      </c>
      <c r="C151" s="40" t="s">
        <v>68</v>
      </c>
      <c r="D151" s="37">
        <f>SUM(E151:F151)</f>
        <v>2740</v>
      </c>
      <c r="E151" s="37">
        <v>2740</v>
      </c>
      <c r="F151" s="33" t="s">
        <v>1</v>
      </c>
      <c r="G151" s="37">
        <f>SUM(H151:I151)</f>
        <v>8634.24</v>
      </c>
      <c r="H151" s="37">
        <v>8634.24</v>
      </c>
      <c r="I151" s="33" t="s">
        <v>1</v>
      </c>
      <c r="J151" s="37">
        <f>SUM(K151:L151)</f>
        <v>5893.2809999999999</v>
      </c>
      <c r="K151" s="37">
        <v>5893.2809999999999</v>
      </c>
      <c r="L151" s="34" t="s">
        <v>1</v>
      </c>
    </row>
    <row r="152" spans="1:12" ht="54" customHeight="1" x14ac:dyDescent="0.2">
      <c r="A152" s="30">
        <v>4740</v>
      </c>
      <c r="B152" s="44" t="s">
        <v>199</v>
      </c>
      <c r="C152" s="40" t="s">
        <v>3</v>
      </c>
      <c r="D152" s="37">
        <f>SUM(D154:D155)</f>
        <v>58062.8</v>
      </c>
      <c r="E152" s="37">
        <f>SUM(E154:E155)</f>
        <v>58062.8</v>
      </c>
      <c r="F152" s="33" t="s">
        <v>1</v>
      </c>
      <c r="G152" s="37">
        <f>SUM(G154:G155)</f>
        <v>49029.5</v>
      </c>
      <c r="H152" s="37">
        <f>SUM(H154:H155)</f>
        <v>49029.5</v>
      </c>
      <c r="I152" s="33" t="s">
        <v>1</v>
      </c>
      <c r="J152" s="37">
        <f>SUM(J154:J155)</f>
        <v>891.6</v>
      </c>
      <c r="K152" s="37">
        <f>SUM(K154:K155)</f>
        <v>891.6</v>
      </c>
      <c r="L152" s="34" t="s">
        <v>1</v>
      </c>
    </row>
    <row r="153" spans="1:12" ht="14.25" x14ac:dyDescent="0.2">
      <c r="A153" s="30"/>
      <c r="B153" s="42" t="s">
        <v>138</v>
      </c>
      <c r="C153" s="40"/>
      <c r="D153" s="37"/>
      <c r="E153" s="37"/>
      <c r="F153" s="33"/>
      <c r="G153" s="37"/>
      <c r="H153" s="37"/>
      <c r="I153" s="33"/>
      <c r="J153" s="37"/>
      <c r="K153" s="37"/>
      <c r="L153" s="34"/>
    </row>
    <row r="154" spans="1:12" ht="39" customHeight="1" x14ac:dyDescent="0.2">
      <c r="A154" s="30">
        <v>4741</v>
      </c>
      <c r="B154" s="43" t="s">
        <v>200</v>
      </c>
      <c r="C154" s="40" t="s">
        <v>69</v>
      </c>
      <c r="D154" s="37">
        <f>SUM(E154:F154)</f>
        <v>57362.8</v>
      </c>
      <c r="E154" s="37">
        <v>57362.8</v>
      </c>
      <c r="F154" s="33" t="s">
        <v>1</v>
      </c>
      <c r="G154" s="37">
        <f>SUM(H154:I154)</f>
        <v>48329.5</v>
      </c>
      <c r="H154" s="37">
        <v>48329.5</v>
      </c>
      <c r="I154" s="33" t="s">
        <v>1</v>
      </c>
      <c r="J154" s="37">
        <f>SUM(K154:L154)</f>
        <v>891.6</v>
      </c>
      <c r="K154" s="37">
        <v>891.6</v>
      </c>
      <c r="L154" s="34" t="s">
        <v>1</v>
      </c>
    </row>
    <row r="155" spans="1:12" ht="36" customHeight="1" x14ac:dyDescent="0.2">
      <c r="A155" s="30">
        <v>4742</v>
      </c>
      <c r="B155" s="43" t="s">
        <v>201</v>
      </c>
      <c r="C155" s="40" t="s">
        <v>70</v>
      </c>
      <c r="D155" s="37">
        <f>SUM(E155:F155)</f>
        <v>700</v>
      </c>
      <c r="E155" s="37">
        <v>700</v>
      </c>
      <c r="F155" s="33" t="s">
        <v>1</v>
      </c>
      <c r="G155" s="37">
        <f>SUM(H155:I155)</f>
        <v>700</v>
      </c>
      <c r="H155" s="37">
        <v>700</v>
      </c>
      <c r="I155" s="33" t="s">
        <v>1</v>
      </c>
      <c r="J155" s="37">
        <f>SUM(K155:L155)</f>
        <v>0</v>
      </c>
      <c r="K155" s="37">
        <v>0</v>
      </c>
      <c r="L155" s="34" t="s">
        <v>1</v>
      </c>
    </row>
    <row r="156" spans="1:12" ht="49.5" customHeight="1" x14ac:dyDescent="0.2">
      <c r="A156" s="30">
        <v>4750</v>
      </c>
      <c r="B156" s="44" t="s">
        <v>288</v>
      </c>
      <c r="C156" s="40" t="s">
        <v>3</v>
      </c>
      <c r="D156" s="37">
        <f>SUM(D158)</f>
        <v>0</v>
      </c>
      <c r="E156" s="37">
        <f>SUM(E158)</f>
        <v>0</v>
      </c>
      <c r="F156" s="33" t="s">
        <v>1</v>
      </c>
      <c r="G156" s="37">
        <f>SUM(G158)</f>
        <v>3029</v>
      </c>
      <c r="H156" s="37">
        <f>SUM(H158)</f>
        <v>3029</v>
      </c>
      <c r="I156" s="33" t="s">
        <v>1</v>
      </c>
      <c r="J156" s="37">
        <f>SUM(J158)</f>
        <v>2832.4319999999998</v>
      </c>
      <c r="K156" s="37">
        <f>SUM(K158)</f>
        <v>2832.4319999999998</v>
      </c>
      <c r="L156" s="34" t="s">
        <v>1</v>
      </c>
    </row>
    <row r="157" spans="1:12" ht="14.25" x14ac:dyDescent="0.2">
      <c r="A157" s="30"/>
      <c r="B157" s="42" t="s">
        <v>138</v>
      </c>
      <c r="C157" s="40"/>
      <c r="D157" s="37"/>
      <c r="E157" s="37"/>
      <c r="F157" s="33"/>
      <c r="G157" s="37"/>
      <c r="H157" s="37"/>
      <c r="I157" s="33"/>
      <c r="J157" s="37"/>
      <c r="K157" s="37"/>
      <c r="L157" s="34"/>
    </row>
    <row r="158" spans="1:12" ht="39.75" customHeight="1" x14ac:dyDescent="0.2">
      <c r="A158" s="30">
        <v>4751</v>
      </c>
      <c r="B158" s="43" t="s">
        <v>202</v>
      </c>
      <c r="C158" s="40" t="s">
        <v>71</v>
      </c>
      <c r="D158" s="37">
        <f>SUM(E158:F158)</f>
        <v>0</v>
      </c>
      <c r="E158" s="37">
        <v>0</v>
      </c>
      <c r="F158" s="33" t="s">
        <v>1</v>
      </c>
      <c r="G158" s="37">
        <f>SUM(H158:I158)</f>
        <v>3029</v>
      </c>
      <c r="H158" s="37">
        <v>3029</v>
      </c>
      <c r="I158" s="33" t="s">
        <v>1</v>
      </c>
      <c r="J158" s="37">
        <f>SUM(K158:L158)</f>
        <v>2832.4319999999998</v>
      </c>
      <c r="K158" s="37">
        <v>2832.4319999999998</v>
      </c>
      <c r="L158" s="34" t="s">
        <v>1</v>
      </c>
    </row>
    <row r="159" spans="1:12" ht="17.25" customHeight="1" x14ac:dyDescent="0.2">
      <c r="A159" s="30">
        <v>4760</v>
      </c>
      <c r="B159" s="44" t="s">
        <v>203</v>
      </c>
      <c r="C159" s="40" t="s">
        <v>3</v>
      </c>
      <c r="D159" s="37">
        <f>SUM(D161)</f>
        <v>9915053.5</v>
      </c>
      <c r="E159" s="37">
        <f>SUM(E161)</f>
        <v>9915053.5</v>
      </c>
      <c r="F159" s="33" t="s">
        <v>1</v>
      </c>
      <c r="G159" s="37">
        <f>SUM(G161)</f>
        <v>9908365</v>
      </c>
      <c r="H159" s="37">
        <f>SUM(H161)</f>
        <v>9908365</v>
      </c>
      <c r="I159" s="33" t="s">
        <v>1</v>
      </c>
      <c r="J159" s="37">
        <f>SUM(J161)</f>
        <v>1249001.5119999999</v>
      </c>
      <c r="K159" s="37">
        <f>SUM(K161)</f>
        <v>1249001.5119999999</v>
      </c>
      <c r="L159" s="34" t="s">
        <v>1</v>
      </c>
    </row>
    <row r="160" spans="1:12" ht="14.25" x14ac:dyDescent="0.2">
      <c r="A160" s="30"/>
      <c r="B160" s="42" t="s">
        <v>138</v>
      </c>
      <c r="C160" s="40"/>
      <c r="D160" s="37"/>
      <c r="E160" s="37"/>
      <c r="F160" s="33"/>
      <c r="G160" s="37"/>
      <c r="H160" s="37"/>
      <c r="I160" s="33"/>
      <c r="J160" s="37"/>
      <c r="K160" s="37"/>
      <c r="L160" s="34"/>
    </row>
    <row r="161" spans="1:12" ht="17.25" customHeight="1" x14ac:dyDescent="0.2">
      <c r="A161" s="30">
        <v>4761</v>
      </c>
      <c r="B161" s="43" t="s">
        <v>204</v>
      </c>
      <c r="C161" s="40" t="s">
        <v>72</v>
      </c>
      <c r="D161" s="37">
        <f>SUM(E161:F161)</f>
        <v>9915053.5</v>
      </c>
      <c r="E161" s="37">
        <v>9915053.5</v>
      </c>
      <c r="F161" s="33" t="s">
        <v>1</v>
      </c>
      <c r="G161" s="37">
        <f>SUM(H161:I161)</f>
        <v>9908365</v>
      </c>
      <c r="H161" s="37">
        <v>9908365</v>
      </c>
      <c r="I161" s="33" t="s">
        <v>1</v>
      </c>
      <c r="J161" s="37">
        <f>SUM(K161:L161)</f>
        <v>1249001.5119999999</v>
      </c>
      <c r="K161" s="37">
        <v>1249001.5119999999</v>
      </c>
      <c r="L161" s="34" t="s">
        <v>1</v>
      </c>
    </row>
    <row r="162" spans="1:12" ht="21.75" customHeight="1" x14ac:dyDescent="0.2">
      <c r="A162" s="30">
        <v>4770</v>
      </c>
      <c r="B162" s="44" t="s">
        <v>289</v>
      </c>
      <c r="C162" s="40" t="s">
        <v>3</v>
      </c>
      <c r="D162" s="37">
        <f>SUM(D164)</f>
        <v>10791857.6064</v>
      </c>
      <c r="E162" s="37">
        <f t="shared" ref="E162:L162" si="17">SUM(E164)</f>
        <v>14865629.807</v>
      </c>
      <c r="F162" s="37">
        <f t="shared" si="17"/>
        <v>66033.625899999999</v>
      </c>
      <c r="G162" s="37">
        <f t="shared" si="17"/>
        <v>8794292.0891999975</v>
      </c>
      <c r="H162" s="37">
        <f t="shared" si="17"/>
        <v>13510386.6592</v>
      </c>
      <c r="I162" s="37">
        <f t="shared" si="17"/>
        <v>666496.33829999994</v>
      </c>
      <c r="J162" s="37">
        <f t="shared" si="17"/>
        <v>6056036.1618999997</v>
      </c>
      <c r="K162" s="37">
        <f t="shared" si="17"/>
        <v>6986877.2176000001</v>
      </c>
      <c r="L162" s="38">
        <f t="shared" si="17"/>
        <v>1180</v>
      </c>
    </row>
    <row r="163" spans="1:12" ht="14.25" x14ac:dyDescent="0.2">
      <c r="A163" s="30"/>
      <c r="B163" s="42" t="s">
        <v>138</v>
      </c>
      <c r="C163" s="40"/>
      <c r="D163" s="37"/>
      <c r="E163" s="37"/>
      <c r="F163" s="33"/>
      <c r="G163" s="37"/>
      <c r="H163" s="37"/>
      <c r="I163" s="33"/>
      <c r="J163" s="37"/>
      <c r="K163" s="37"/>
      <c r="L163" s="34"/>
    </row>
    <row r="164" spans="1:12" ht="21.75" customHeight="1" x14ac:dyDescent="0.2">
      <c r="A164" s="30">
        <v>4771</v>
      </c>
      <c r="B164" s="45" t="s">
        <v>205</v>
      </c>
      <c r="C164" s="40" t="s">
        <v>73</v>
      </c>
      <c r="D164" s="37">
        <f>SUM(E164:F164)-[1]Ekamutner!F116</f>
        <v>10791857.6064</v>
      </c>
      <c r="E164" s="37">
        <v>14865629.807</v>
      </c>
      <c r="F164" s="37">
        <v>66033.625899999999</v>
      </c>
      <c r="G164" s="37">
        <f>SUM(H164:I164)-[1]Ekamutner!I116</f>
        <v>8794292.0891999975</v>
      </c>
      <c r="H164" s="37">
        <v>13510386.6592</v>
      </c>
      <c r="I164" s="37">
        <v>666496.33829999994</v>
      </c>
      <c r="J164" s="37">
        <f>SUM(K164:L164)-[1]Ekamutner!L116</f>
        <v>6056036.1618999997</v>
      </c>
      <c r="K164" s="37">
        <v>6986877.2176000001</v>
      </c>
      <c r="L164" s="38">
        <v>1180</v>
      </c>
    </row>
    <row r="165" spans="1:12" ht="54" customHeight="1" x14ac:dyDescent="0.2">
      <c r="A165" s="30">
        <v>4772</v>
      </c>
      <c r="B165" s="43" t="s">
        <v>206</v>
      </c>
      <c r="C165" s="40" t="s">
        <v>3</v>
      </c>
      <c r="D165" s="37">
        <f>SUM(E165:F165)</f>
        <v>4139805.8265</v>
      </c>
      <c r="E165" s="37">
        <v>4139805.8265</v>
      </c>
      <c r="F165" s="33" t="s">
        <v>0</v>
      </c>
      <c r="G165" s="37">
        <f>SUM(H165:I165)</f>
        <v>5382590.9083000002</v>
      </c>
      <c r="H165" s="37">
        <v>5382590.9083000002</v>
      </c>
      <c r="I165" s="33" t="s">
        <v>0</v>
      </c>
      <c r="J165" s="37">
        <f>SUM(K165:L165)</f>
        <v>932021.05570000003</v>
      </c>
      <c r="K165" s="37">
        <v>932021.05570000003</v>
      </c>
      <c r="L165" s="34" t="s">
        <v>0</v>
      </c>
    </row>
    <row r="166" spans="1:12" s="54" customFormat="1" ht="42" customHeight="1" x14ac:dyDescent="0.2">
      <c r="A166" s="30">
        <v>5000</v>
      </c>
      <c r="B166" s="53" t="s">
        <v>290</v>
      </c>
      <c r="C166" s="40" t="s">
        <v>3</v>
      </c>
      <c r="D166" s="33">
        <f>SUM(D168,D186,D192,D195)</f>
        <v>19843365.158000004</v>
      </c>
      <c r="E166" s="33" t="s">
        <v>1</v>
      </c>
      <c r="F166" s="33">
        <f>SUM(F168,F186,F192,F195)</f>
        <v>19843365.158000004</v>
      </c>
      <c r="G166" s="33">
        <f>SUM(G168,G186,G192,G195)</f>
        <v>35058353.5317</v>
      </c>
      <c r="H166" s="33" t="s">
        <v>1</v>
      </c>
      <c r="I166" s="33">
        <f>SUM(I168,I186,I192,I195)</f>
        <v>35058353.5317</v>
      </c>
      <c r="J166" s="33">
        <f>SUM(J168,J186,J192,J195)</f>
        <v>9427835.688500002</v>
      </c>
      <c r="K166" s="33" t="s">
        <v>1</v>
      </c>
      <c r="L166" s="34">
        <f>SUM(L168,L186,L192,L195)</f>
        <v>9427835.688500002</v>
      </c>
    </row>
    <row r="167" spans="1:12" x14ac:dyDescent="0.2">
      <c r="A167" s="30"/>
      <c r="B167" s="31" t="s">
        <v>141</v>
      </c>
      <c r="C167" s="32"/>
      <c r="D167" s="37"/>
      <c r="E167" s="37"/>
      <c r="F167" s="37"/>
      <c r="G167" s="37"/>
      <c r="H167" s="37"/>
      <c r="I167" s="37"/>
      <c r="J167" s="37"/>
      <c r="K167" s="37"/>
      <c r="L167" s="38"/>
    </row>
    <row r="168" spans="1:12" ht="30.75" customHeight="1" x14ac:dyDescent="0.2">
      <c r="A168" s="30">
        <v>5100</v>
      </c>
      <c r="B168" s="45" t="s">
        <v>291</v>
      </c>
      <c r="C168" s="40" t="s">
        <v>3</v>
      </c>
      <c r="D168" s="37">
        <f>SUM(D170,D175,D180)</f>
        <v>19741735.158000004</v>
      </c>
      <c r="E168" s="33" t="s">
        <v>1</v>
      </c>
      <c r="F168" s="37">
        <f>SUM(F170,F175,F180)</f>
        <v>19741735.158000004</v>
      </c>
      <c r="G168" s="37">
        <f>SUM(G170,G175,G180)</f>
        <v>34943997.206</v>
      </c>
      <c r="H168" s="33" t="s">
        <v>1</v>
      </c>
      <c r="I168" s="37">
        <f>SUM(I170,I175,I180)</f>
        <v>34943997.206</v>
      </c>
      <c r="J168" s="37">
        <f>SUM(J170,J175,J180)</f>
        <v>9407833.0409000013</v>
      </c>
      <c r="K168" s="33" t="s">
        <v>1</v>
      </c>
      <c r="L168" s="38">
        <f>SUM(L170,L175,L180)</f>
        <v>9407833.0409000013</v>
      </c>
    </row>
    <row r="169" spans="1:12" x14ac:dyDescent="0.2">
      <c r="A169" s="30"/>
      <c r="B169" s="31" t="s">
        <v>141</v>
      </c>
      <c r="C169" s="32"/>
      <c r="D169" s="37"/>
      <c r="E169" s="37"/>
      <c r="F169" s="37"/>
      <c r="G169" s="37"/>
      <c r="H169" s="37"/>
      <c r="I169" s="37"/>
      <c r="J169" s="37"/>
      <c r="K169" s="37"/>
      <c r="L169" s="38"/>
    </row>
    <row r="170" spans="1:12" ht="29.25" customHeight="1" x14ac:dyDescent="0.2">
      <c r="A170" s="30">
        <v>5110</v>
      </c>
      <c r="B170" s="45" t="s">
        <v>292</v>
      </c>
      <c r="C170" s="40" t="s">
        <v>3</v>
      </c>
      <c r="D170" s="37">
        <f>SUM(D172:D174)</f>
        <v>16210521.774500001</v>
      </c>
      <c r="E170" s="37" t="s">
        <v>0</v>
      </c>
      <c r="F170" s="37">
        <f t="shared" ref="F170:L170" si="18">SUM(F172:F174)</f>
        <v>16210521.774500001</v>
      </c>
      <c r="G170" s="37">
        <f t="shared" si="18"/>
        <v>25235167.262699999</v>
      </c>
      <c r="H170" s="37" t="s">
        <v>0</v>
      </c>
      <c r="I170" s="37">
        <f t="shared" si="18"/>
        <v>25235167.262699999</v>
      </c>
      <c r="J170" s="37">
        <f t="shared" si="18"/>
        <v>5988997.5555000007</v>
      </c>
      <c r="K170" s="37" t="s">
        <v>0</v>
      </c>
      <c r="L170" s="38">
        <f t="shared" si="18"/>
        <v>5988997.5555000007</v>
      </c>
    </row>
    <row r="171" spans="1:12" ht="14.25" x14ac:dyDescent="0.2">
      <c r="A171" s="30"/>
      <c r="B171" s="42" t="s">
        <v>138</v>
      </c>
      <c r="C171" s="40"/>
      <c r="D171" s="37"/>
      <c r="E171" s="37"/>
      <c r="F171" s="33"/>
      <c r="G171" s="37"/>
      <c r="H171" s="37"/>
      <c r="I171" s="33"/>
      <c r="J171" s="37"/>
      <c r="K171" s="37"/>
      <c r="L171" s="34"/>
    </row>
    <row r="172" spans="1:12" ht="14.25" x14ac:dyDescent="0.2">
      <c r="A172" s="30">
        <v>5111</v>
      </c>
      <c r="B172" s="43" t="s">
        <v>207</v>
      </c>
      <c r="C172" s="40" t="s">
        <v>74</v>
      </c>
      <c r="D172" s="37">
        <f>SUM(E172:F172)</f>
        <v>469400</v>
      </c>
      <c r="E172" s="33" t="s">
        <v>1</v>
      </c>
      <c r="F172" s="37">
        <v>469400</v>
      </c>
      <c r="G172" s="37">
        <f>SUM(H172:I172)</f>
        <v>508443.027</v>
      </c>
      <c r="H172" s="33" t="s">
        <v>1</v>
      </c>
      <c r="I172" s="37">
        <v>508443.027</v>
      </c>
      <c r="J172" s="37">
        <f>SUM(K172:L172)</f>
        <v>421847.36</v>
      </c>
      <c r="K172" s="33" t="s">
        <v>1</v>
      </c>
      <c r="L172" s="38">
        <v>421847.36</v>
      </c>
    </row>
    <row r="173" spans="1:12" ht="27" customHeight="1" x14ac:dyDescent="0.2">
      <c r="A173" s="30">
        <v>5112</v>
      </c>
      <c r="B173" s="43" t="s">
        <v>208</v>
      </c>
      <c r="C173" s="40" t="s">
        <v>75</v>
      </c>
      <c r="D173" s="37">
        <f>SUM(E173:F173)</f>
        <v>3948964.6395</v>
      </c>
      <c r="E173" s="33" t="s">
        <v>1</v>
      </c>
      <c r="F173" s="37">
        <v>3948964.6395</v>
      </c>
      <c r="G173" s="37">
        <f>SUM(H173:I173)</f>
        <v>6492126.6196999997</v>
      </c>
      <c r="H173" s="33" t="s">
        <v>1</v>
      </c>
      <c r="I173" s="37">
        <v>6492126.6196999997</v>
      </c>
      <c r="J173" s="37">
        <f>SUM(K173:L173)</f>
        <v>1493136.4820000001</v>
      </c>
      <c r="K173" s="33" t="s">
        <v>1</v>
      </c>
      <c r="L173" s="38">
        <v>1493136.4820000001</v>
      </c>
    </row>
    <row r="174" spans="1:12" ht="29.25" customHeight="1" x14ac:dyDescent="0.2">
      <c r="A174" s="30">
        <v>5113</v>
      </c>
      <c r="B174" s="43" t="s">
        <v>209</v>
      </c>
      <c r="C174" s="40" t="s">
        <v>76</v>
      </c>
      <c r="D174" s="37">
        <f>SUM(E174:F174)</f>
        <v>11792157.135000002</v>
      </c>
      <c r="E174" s="33" t="s">
        <v>1</v>
      </c>
      <c r="F174" s="37">
        <v>11792157.135000002</v>
      </c>
      <c r="G174" s="37">
        <f>SUM(H174:I174)</f>
        <v>18234597.616</v>
      </c>
      <c r="H174" s="33" t="s">
        <v>1</v>
      </c>
      <c r="I174" s="37">
        <v>18234597.616</v>
      </c>
      <c r="J174" s="37">
        <f>SUM(K174:L174)</f>
        <v>4074013.7135000001</v>
      </c>
      <c r="K174" s="33" t="s">
        <v>1</v>
      </c>
      <c r="L174" s="38">
        <v>4074013.7135000001</v>
      </c>
    </row>
    <row r="175" spans="1:12" ht="42.75" customHeight="1" x14ac:dyDescent="0.2">
      <c r="A175" s="30">
        <v>5120</v>
      </c>
      <c r="B175" s="45" t="s">
        <v>293</v>
      </c>
      <c r="C175" s="40" t="s">
        <v>3</v>
      </c>
      <c r="D175" s="37">
        <f>SUM(D177:D179)</f>
        <v>2851593.2660999997</v>
      </c>
      <c r="E175" s="37" t="s">
        <v>0</v>
      </c>
      <c r="F175" s="37">
        <f t="shared" ref="F175:L175" si="19">SUM(F177:F179)</f>
        <v>2851593.2660999997</v>
      </c>
      <c r="G175" s="37">
        <f t="shared" si="19"/>
        <v>8583130.8378999997</v>
      </c>
      <c r="H175" s="37" t="s">
        <v>0</v>
      </c>
      <c r="I175" s="37">
        <f t="shared" si="19"/>
        <v>8583130.8378999997</v>
      </c>
      <c r="J175" s="37">
        <f t="shared" si="19"/>
        <v>2963421.3527000002</v>
      </c>
      <c r="K175" s="37" t="s">
        <v>0</v>
      </c>
      <c r="L175" s="38">
        <f t="shared" si="19"/>
        <v>2963421.3527000002</v>
      </c>
    </row>
    <row r="176" spans="1:12" ht="14.25" x14ac:dyDescent="0.2">
      <c r="A176" s="30"/>
      <c r="B176" s="42" t="s">
        <v>138</v>
      </c>
      <c r="C176" s="40"/>
      <c r="D176" s="37"/>
      <c r="E176" s="37"/>
      <c r="F176" s="33"/>
      <c r="G176" s="37"/>
      <c r="H176" s="37"/>
      <c r="I176" s="33"/>
      <c r="J176" s="37"/>
      <c r="K176" s="37"/>
      <c r="L176" s="34"/>
    </row>
    <row r="177" spans="1:12" ht="19.5" customHeight="1" x14ac:dyDescent="0.2">
      <c r="A177" s="30">
        <v>5121</v>
      </c>
      <c r="B177" s="43" t="s">
        <v>210</v>
      </c>
      <c r="C177" s="40" t="s">
        <v>77</v>
      </c>
      <c r="D177" s="37">
        <f>SUM(E177:F177)</f>
        <v>422001.64769999997</v>
      </c>
      <c r="E177" s="33" t="s">
        <v>1</v>
      </c>
      <c r="F177" s="37">
        <v>422001.64769999997</v>
      </c>
      <c r="G177" s="37">
        <f>SUM(H177:I177)</f>
        <v>4112405.3196</v>
      </c>
      <c r="H177" s="33" t="s">
        <v>1</v>
      </c>
      <c r="I177" s="37">
        <v>4112405.3196</v>
      </c>
      <c r="J177" s="37">
        <f>SUM(K177:L177)</f>
        <v>1508223.0834000001</v>
      </c>
      <c r="K177" s="33" t="s">
        <v>1</v>
      </c>
      <c r="L177" s="38">
        <v>1508223.0834000001</v>
      </c>
    </row>
    <row r="178" spans="1:12" ht="18" customHeight="1" x14ac:dyDescent="0.2">
      <c r="A178" s="30">
        <v>5122</v>
      </c>
      <c r="B178" s="43" t="s">
        <v>211</v>
      </c>
      <c r="C178" s="40" t="s">
        <v>78</v>
      </c>
      <c r="D178" s="37">
        <f>SUM(E178:F178)</f>
        <v>712990.49360000005</v>
      </c>
      <c r="E178" s="33" t="s">
        <v>1</v>
      </c>
      <c r="F178" s="37">
        <v>712990.49360000005</v>
      </c>
      <c r="G178" s="37">
        <f>SUM(H178:I178)</f>
        <v>1054040.8341999999</v>
      </c>
      <c r="H178" s="33" t="s">
        <v>1</v>
      </c>
      <c r="I178" s="37">
        <v>1054040.8341999999</v>
      </c>
      <c r="J178" s="37">
        <f>SUM(K178:L178)</f>
        <v>478726.91740000003</v>
      </c>
      <c r="K178" s="33" t="s">
        <v>1</v>
      </c>
      <c r="L178" s="38">
        <v>478726.91740000003</v>
      </c>
    </row>
    <row r="179" spans="1:12" ht="24.75" customHeight="1" x14ac:dyDescent="0.2">
      <c r="A179" s="30">
        <v>5123</v>
      </c>
      <c r="B179" s="43" t="s">
        <v>212</v>
      </c>
      <c r="C179" s="40" t="s">
        <v>79</v>
      </c>
      <c r="D179" s="37">
        <f>SUM(E179:F179)</f>
        <v>1716601.1247999999</v>
      </c>
      <c r="E179" s="33" t="s">
        <v>1</v>
      </c>
      <c r="F179" s="37">
        <v>1716601.1247999999</v>
      </c>
      <c r="G179" s="37">
        <f>SUM(H179:I179)</f>
        <v>3416684.6841000002</v>
      </c>
      <c r="H179" s="33" t="s">
        <v>1</v>
      </c>
      <c r="I179" s="37">
        <v>3416684.6841000002</v>
      </c>
      <c r="J179" s="37">
        <f>SUM(K179:L179)</f>
        <v>976471.35190000001</v>
      </c>
      <c r="K179" s="33" t="s">
        <v>1</v>
      </c>
      <c r="L179" s="38">
        <v>976471.35190000001</v>
      </c>
    </row>
    <row r="180" spans="1:12" ht="36.75" customHeight="1" x14ac:dyDescent="0.2">
      <c r="A180" s="30">
        <v>5130</v>
      </c>
      <c r="B180" s="45" t="s">
        <v>294</v>
      </c>
      <c r="C180" s="40" t="s">
        <v>3</v>
      </c>
      <c r="D180" s="37">
        <f>SUM(D182:D185)</f>
        <v>679620.11739999999</v>
      </c>
      <c r="E180" s="37" t="s">
        <v>0</v>
      </c>
      <c r="F180" s="37">
        <f t="shared" ref="F180:L180" si="20">SUM(F182:F185)</f>
        <v>679620.11739999999</v>
      </c>
      <c r="G180" s="37">
        <f t="shared" si="20"/>
        <v>1125699.1054</v>
      </c>
      <c r="H180" s="37" t="s">
        <v>0</v>
      </c>
      <c r="I180" s="37">
        <f t="shared" si="20"/>
        <v>1125699.1054</v>
      </c>
      <c r="J180" s="37">
        <f t="shared" si="20"/>
        <v>455414.13270000002</v>
      </c>
      <c r="K180" s="37" t="s">
        <v>0</v>
      </c>
      <c r="L180" s="38">
        <f t="shared" si="20"/>
        <v>455414.13270000002</v>
      </c>
    </row>
    <row r="181" spans="1:12" ht="14.25" x14ac:dyDescent="0.2">
      <c r="A181" s="30"/>
      <c r="B181" s="42" t="s">
        <v>138</v>
      </c>
      <c r="C181" s="40"/>
      <c r="D181" s="37"/>
      <c r="E181" s="37"/>
      <c r="F181" s="33"/>
      <c r="G181" s="37"/>
      <c r="H181" s="37"/>
      <c r="I181" s="33"/>
      <c r="J181" s="37"/>
      <c r="K181" s="37"/>
      <c r="L181" s="34"/>
    </row>
    <row r="182" spans="1:12" ht="17.25" customHeight="1" x14ac:dyDescent="0.2">
      <c r="A182" s="30">
        <v>5131</v>
      </c>
      <c r="B182" s="43" t="s">
        <v>213</v>
      </c>
      <c r="C182" s="40" t="s">
        <v>80</v>
      </c>
      <c r="D182" s="37">
        <f>SUM(E182:F182)</f>
        <v>50174.092299999997</v>
      </c>
      <c r="E182" s="33" t="s">
        <v>1</v>
      </c>
      <c r="F182" s="37">
        <v>50174.092299999997</v>
      </c>
      <c r="G182" s="37">
        <f>SUM(H182:I182)</f>
        <v>60738.2693</v>
      </c>
      <c r="H182" s="33" t="s">
        <v>1</v>
      </c>
      <c r="I182" s="37">
        <v>60738.2693</v>
      </c>
      <c r="J182" s="37">
        <f>SUM(K182:L182)</f>
        <v>30740.696899999999</v>
      </c>
      <c r="K182" s="33" t="s">
        <v>1</v>
      </c>
      <c r="L182" s="38">
        <v>30740.696899999999</v>
      </c>
    </row>
    <row r="183" spans="1:12" ht="17.25" customHeight="1" x14ac:dyDescent="0.2">
      <c r="A183" s="30">
        <v>5132</v>
      </c>
      <c r="B183" s="43" t="s">
        <v>214</v>
      </c>
      <c r="C183" s="40" t="s">
        <v>81</v>
      </c>
      <c r="D183" s="37">
        <f>SUM(E183:F183)</f>
        <v>56693.577399999995</v>
      </c>
      <c r="E183" s="33" t="s">
        <v>1</v>
      </c>
      <c r="F183" s="37">
        <v>56693.577399999995</v>
      </c>
      <c r="G183" s="37">
        <f>SUM(H183:I183)</f>
        <v>39495.941800000001</v>
      </c>
      <c r="H183" s="33" t="s">
        <v>1</v>
      </c>
      <c r="I183" s="37">
        <v>39495.941800000001</v>
      </c>
      <c r="J183" s="37">
        <f>SUM(K183:L183)</f>
        <v>17423.6518</v>
      </c>
      <c r="K183" s="33" t="s">
        <v>1</v>
      </c>
      <c r="L183" s="38">
        <v>17423.6518</v>
      </c>
    </row>
    <row r="184" spans="1:12" ht="17.25" customHeight="1" x14ac:dyDescent="0.2">
      <c r="A184" s="30">
        <v>5133</v>
      </c>
      <c r="B184" s="43" t="s">
        <v>215</v>
      </c>
      <c r="C184" s="40" t="s">
        <v>82</v>
      </c>
      <c r="D184" s="37">
        <f>SUM(E184:F184)</f>
        <v>26989.3747</v>
      </c>
      <c r="E184" s="33" t="s">
        <v>0</v>
      </c>
      <c r="F184" s="37">
        <v>26989.3747</v>
      </c>
      <c r="G184" s="37">
        <f>SUM(H184:I184)</f>
        <v>39064.3747</v>
      </c>
      <c r="H184" s="33" t="s">
        <v>0</v>
      </c>
      <c r="I184" s="37">
        <v>39064.3747</v>
      </c>
      <c r="J184" s="37">
        <f>SUM(K184:L184)</f>
        <v>12714.995999999999</v>
      </c>
      <c r="K184" s="33" t="s">
        <v>0</v>
      </c>
      <c r="L184" s="38">
        <v>12714.995999999999</v>
      </c>
    </row>
    <row r="185" spans="1:12" ht="17.25" customHeight="1" x14ac:dyDescent="0.2">
      <c r="A185" s="30">
        <v>5134</v>
      </c>
      <c r="B185" s="43" t="s">
        <v>216</v>
      </c>
      <c r="C185" s="40" t="s">
        <v>83</v>
      </c>
      <c r="D185" s="37">
        <f>SUM(E185:F185)</f>
        <v>545763.07299999997</v>
      </c>
      <c r="E185" s="33" t="s">
        <v>0</v>
      </c>
      <c r="F185" s="37">
        <v>545763.07299999997</v>
      </c>
      <c r="G185" s="37">
        <f>SUM(H185:I185)</f>
        <v>986400.5196</v>
      </c>
      <c r="H185" s="33" t="s">
        <v>0</v>
      </c>
      <c r="I185" s="37">
        <v>986400.5196</v>
      </c>
      <c r="J185" s="37">
        <f>SUM(K185:L185)</f>
        <v>394534.788</v>
      </c>
      <c r="K185" s="33" t="s">
        <v>0</v>
      </c>
      <c r="L185" s="38">
        <v>394534.788</v>
      </c>
    </row>
    <row r="186" spans="1:12" ht="33" customHeight="1" x14ac:dyDescent="0.2">
      <c r="A186" s="30">
        <v>5200</v>
      </c>
      <c r="B186" s="45" t="s">
        <v>295</v>
      </c>
      <c r="C186" s="40" t="s">
        <v>3</v>
      </c>
      <c r="D186" s="37">
        <f>SUM(D188:D191)</f>
        <v>91070</v>
      </c>
      <c r="E186" s="33" t="s">
        <v>1</v>
      </c>
      <c r="F186" s="37">
        <f>SUM(F188:F191)</f>
        <v>91070</v>
      </c>
      <c r="G186" s="37">
        <f>SUM(G188:G191)</f>
        <v>103052.8567</v>
      </c>
      <c r="H186" s="33" t="s">
        <v>1</v>
      </c>
      <c r="I186" s="37">
        <f>SUM(I188:I191)</f>
        <v>103052.8567</v>
      </c>
      <c r="J186" s="37">
        <f>SUM(J188:J191)</f>
        <v>14712.6476</v>
      </c>
      <c r="K186" s="33" t="s">
        <v>1</v>
      </c>
      <c r="L186" s="38">
        <f>SUM(L188:L191)</f>
        <v>14712.6476</v>
      </c>
    </row>
    <row r="187" spans="1:12" x14ac:dyDescent="0.2">
      <c r="A187" s="30"/>
      <c r="B187" s="31" t="s">
        <v>141</v>
      </c>
      <c r="C187" s="32"/>
      <c r="D187" s="37"/>
      <c r="E187" s="37"/>
      <c r="F187" s="37"/>
      <c r="G187" s="37"/>
      <c r="H187" s="37"/>
      <c r="I187" s="37"/>
      <c r="J187" s="37"/>
      <c r="K187" s="37"/>
      <c r="L187" s="38"/>
    </row>
    <row r="188" spans="1:12" ht="33" customHeight="1" x14ac:dyDescent="0.2">
      <c r="A188" s="30">
        <v>5211</v>
      </c>
      <c r="B188" s="43" t="s">
        <v>217</v>
      </c>
      <c r="C188" s="40" t="s">
        <v>84</v>
      </c>
      <c r="D188" s="37">
        <f>SUM(E188:F188)</f>
        <v>0</v>
      </c>
      <c r="E188" s="33" t="s">
        <v>1</v>
      </c>
      <c r="F188" s="37">
        <v>0</v>
      </c>
      <c r="G188" s="37">
        <f>SUM(H188:I188)</f>
        <v>0</v>
      </c>
      <c r="H188" s="33" t="s">
        <v>1</v>
      </c>
      <c r="I188" s="37">
        <v>0</v>
      </c>
      <c r="J188" s="37">
        <f>SUM(K188:L188)</f>
        <v>0</v>
      </c>
      <c r="K188" s="33" t="s">
        <v>1</v>
      </c>
      <c r="L188" s="38">
        <v>0</v>
      </c>
    </row>
    <row r="189" spans="1:12" ht="17.25" customHeight="1" x14ac:dyDescent="0.2">
      <c r="A189" s="30">
        <v>5221</v>
      </c>
      <c r="B189" s="43" t="s">
        <v>218</v>
      </c>
      <c r="C189" s="40" t="s">
        <v>85</v>
      </c>
      <c r="D189" s="37">
        <f>SUM(E189:F189)</f>
        <v>91070</v>
      </c>
      <c r="E189" s="33" t="s">
        <v>1</v>
      </c>
      <c r="F189" s="37">
        <v>91070</v>
      </c>
      <c r="G189" s="37">
        <f>SUM(H189:I189)</f>
        <v>103052.8567</v>
      </c>
      <c r="H189" s="33" t="s">
        <v>1</v>
      </c>
      <c r="I189" s="37">
        <v>103052.8567</v>
      </c>
      <c r="J189" s="37">
        <f>SUM(K189:L189)</f>
        <v>14712.6476</v>
      </c>
      <c r="K189" s="33" t="s">
        <v>1</v>
      </c>
      <c r="L189" s="38">
        <v>14712.6476</v>
      </c>
    </row>
    <row r="190" spans="1:12" ht="24.75" customHeight="1" x14ac:dyDescent="0.2">
      <c r="A190" s="30">
        <v>5231</v>
      </c>
      <c r="B190" s="43" t="s">
        <v>219</v>
      </c>
      <c r="C190" s="40" t="s">
        <v>86</v>
      </c>
      <c r="D190" s="37">
        <f>SUM(E190:F190)</f>
        <v>0</v>
      </c>
      <c r="E190" s="33" t="s">
        <v>1</v>
      </c>
      <c r="F190" s="37">
        <v>0</v>
      </c>
      <c r="G190" s="37">
        <f>SUM(H190:I190)</f>
        <v>0</v>
      </c>
      <c r="H190" s="33" t="s">
        <v>1</v>
      </c>
      <c r="I190" s="37">
        <v>0</v>
      </c>
      <c r="J190" s="37">
        <f>SUM(K190:L190)</f>
        <v>0</v>
      </c>
      <c r="K190" s="33" t="s">
        <v>1</v>
      </c>
      <c r="L190" s="38">
        <v>0</v>
      </c>
    </row>
    <row r="191" spans="1:12" ht="19.5" customHeight="1" x14ac:dyDescent="0.2">
      <c r="A191" s="30">
        <v>5241</v>
      </c>
      <c r="B191" s="43" t="s">
        <v>220</v>
      </c>
      <c r="C191" s="40" t="s">
        <v>87</v>
      </c>
      <c r="D191" s="37">
        <f>SUM(E191:F191)</f>
        <v>0</v>
      </c>
      <c r="E191" s="33" t="s">
        <v>1</v>
      </c>
      <c r="F191" s="37">
        <v>0</v>
      </c>
      <c r="G191" s="37">
        <f>SUM(H191:I191)</f>
        <v>0</v>
      </c>
      <c r="H191" s="33" t="s">
        <v>1</v>
      </c>
      <c r="I191" s="37">
        <v>0</v>
      </c>
      <c r="J191" s="37">
        <f>SUM(K191:L191)</f>
        <v>0</v>
      </c>
      <c r="K191" s="33" t="s">
        <v>1</v>
      </c>
      <c r="L191" s="38">
        <v>0</v>
      </c>
    </row>
    <row r="192" spans="1:12" ht="23.25" customHeight="1" x14ac:dyDescent="0.2">
      <c r="A192" s="30">
        <v>5300</v>
      </c>
      <c r="B192" s="45" t="s">
        <v>296</v>
      </c>
      <c r="C192" s="40" t="s">
        <v>3</v>
      </c>
      <c r="D192" s="37">
        <f>SUM(D194)</f>
        <v>0</v>
      </c>
      <c r="E192" s="33" t="s">
        <v>1</v>
      </c>
      <c r="F192" s="37">
        <f>SUM(F194)</f>
        <v>0</v>
      </c>
      <c r="G192" s="37">
        <f>SUM(G194)</f>
        <v>0</v>
      </c>
      <c r="H192" s="33" t="s">
        <v>1</v>
      </c>
      <c r="I192" s="37">
        <f>SUM(I194)</f>
        <v>0</v>
      </c>
      <c r="J192" s="37">
        <f>SUM(J194)</f>
        <v>0</v>
      </c>
      <c r="K192" s="33" t="s">
        <v>1</v>
      </c>
      <c r="L192" s="38">
        <f>SUM(L194)</f>
        <v>0</v>
      </c>
    </row>
    <row r="193" spans="1:12" x14ac:dyDescent="0.2">
      <c r="A193" s="30"/>
      <c r="B193" s="31" t="s">
        <v>141</v>
      </c>
      <c r="C193" s="32"/>
      <c r="D193" s="37"/>
      <c r="E193" s="37"/>
      <c r="F193" s="37"/>
      <c r="G193" s="37"/>
      <c r="H193" s="37"/>
      <c r="I193" s="37"/>
      <c r="J193" s="37"/>
      <c r="K193" s="37"/>
      <c r="L193" s="38"/>
    </row>
    <row r="194" spans="1:12" ht="22.5" customHeight="1" x14ac:dyDescent="0.2">
      <c r="A194" s="30">
        <v>5311</v>
      </c>
      <c r="B194" s="43" t="s">
        <v>221</v>
      </c>
      <c r="C194" s="40" t="s">
        <v>88</v>
      </c>
      <c r="D194" s="37">
        <f>SUM(E194:F194)</f>
        <v>0</v>
      </c>
      <c r="E194" s="33" t="s">
        <v>1</v>
      </c>
      <c r="F194" s="37">
        <v>0</v>
      </c>
      <c r="G194" s="37">
        <f>SUM(H194:I194)</f>
        <v>0</v>
      </c>
      <c r="H194" s="33" t="s">
        <v>1</v>
      </c>
      <c r="I194" s="37">
        <v>0</v>
      </c>
      <c r="J194" s="37">
        <f>SUM(K194:L194)</f>
        <v>0</v>
      </c>
      <c r="K194" s="33" t="s">
        <v>1</v>
      </c>
      <c r="L194" s="38">
        <v>0</v>
      </c>
    </row>
    <row r="195" spans="1:12" ht="35.25" customHeight="1" x14ac:dyDescent="0.2">
      <c r="A195" s="30">
        <v>5400</v>
      </c>
      <c r="B195" s="45" t="s">
        <v>297</v>
      </c>
      <c r="C195" s="40" t="s">
        <v>3</v>
      </c>
      <c r="D195" s="37">
        <f>SUM(D197:D200)</f>
        <v>10560</v>
      </c>
      <c r="E195" s="33" t="s">
        <v>1</v>
      </c>
      <c r="F195" s="37">
        <f>SUM(F197:F200)</f>
        <v>10560</v>
      </c>
      <c r="G195" s="37">
        <f>SUM(G197:G200)</f>
        <v>11303.468999999999</v>
      </c>
      <c r="H195" s="33" t="s">
        <v>1</v>
      </c>
      <c r="I195" s="37">
        <f>SUM(I197:I200)</f>
        <v>11303.468999999999</v>
      </c>
      <c r="J195" s="37">
        <f>SUM(J197:J200)</f>
        <v>5290</v>
      </c>
      <c r="K195" s="33" t="s">
        <v>1</v>
      </c>
      <c r="L195" s="38">
        <f>SUM(L197:L200)</f>
        <v>5290</v>
      </c>
    </row>
    <row r="196" spans="1:12" x14ac:dyDescent="0.2">
      <c r="A196" s="30"/>
      <c r="B196" s="31" t="s">
        <v>141</v>
      </c>
      <c r="C196" s="32"/>
      <c r="D196" s="37"/>
      <c r="E196" s="37"/>
      <c r="F196" s="37"/>
      <c r="G196" s="37"/>
      <c r="H196" s="37"/>
      <c r="I196" s="37"/>
      <c r="J196" s="37"/>
      <c r="K196" s="37"/>
      <c r="L196" s="38"/>
    </row>
    <row r="197" spans="1:12" ht="14.25" x14ac:dyDescent="0.2">
      <c r="A197" s="30">
        <v>5411</v>
      </c>
      <c r="B197" s="43" t="s">
        <v>222</v>
      </c>
      <c r="C197" s="40" t="s">
        <v>89</v>
      </c>
      <c r="D197" s="37">
        <f>SUM(E197:F197)</f>
        <v>10560</v>
      </c>
      <c r="E197" s="33" t="s">
        <v>1</v>
      </c>
      <c r="F197" s="37">
        <v>10560</v>
      </c>
      <c r="G197" s="37">
        <f>SUM(H197:I197)</f>
        <v>11303.468999999999</v>
      </c>
      <c r="H197" s="33" t="s">
        <v>1</v>
      </c>
      <c r="I197" s="37">
        <v>11303.468999999999</v>
      </c>
      <c r="J197" s="37">
        <f>SUM(K197:L197)</f>
        <v>5290</v>
      </c>
      <c r="K197" s="33" t="s">
        <v>1</v>
      </c>
      <c r="L197" s="38">
        <v>5290</v>
      </c>
    </row>
    <row r="198" spans="1:12" ht="23.25" customHeight="1" x14ac:dyDescent="0.2">
      <c r="A198" s="30">
        <v>5421</v>
      </c>
      <c r="B198" s="43" t="s">
        <v>223</v>
      </c>
      <c r="C198" s="40" t="s">
        <v>90</v>
      </c>
      <c r="D198" s="37">
        <f>SUM(E198:F198)</f>
        <v>0</v>
      </c>
      <c r="E198" s="33" t="s">
        <v>1</v>
      </c>
      <c r="F198" s="37">
        <v>0</v>
      </c>
      <c r="G198" s="37">
        <f>SUM(H198:I198)</f>
        <v>0</v>
      </c>
      <c r="H198" s="33" t="s">
        <v>1</v>
      </c>
      <c r="I198" s="37">
        <v>0</v>
      </c>
      <c r="J198" s="37">
        <f>SUM(K198:L198)</f>
        <v>0</v>
      </c>
      <c r="K198" s="33" t="s">
        <v>1</v>
      </c>
      <c r="L198" s="38">
        <v>0</v>
      </c>
    </row>
    <row r="199" spans="1:12" ht="25.5" customHeight="1" x14ac:dyDescent="0.2">
      <c r="A199" s="30">
        <v>5431</v>
      </c>
      <c r="B199" s="43" t="s">
        <v>224</v>
      </c>
      <c r="C199" s="40" t="s">
        <v>91</v>
      </c>
      <c r="D199" s="37">
        <f>SUM(E199:F199)</f>
        <v>0</v>
      </c>
      <c r="E199" s="33" t="s">
        <v>1</v>
      </c>
      <c r="F199" s="37">
        <v>0</v>
      </c>
      <c r="G199" s="37">
        <f>SUM(H199:I199)</f>
        <v>0</v>
      </c>
      <c r="H199" s="33" t="s">
        <v>1</v>
      </c>
      <c r="I199" s="37">
        <v>0</v>
      </c>
      <c r="J199" s="37">
        <f>SUM(K199:L199)</f>
        <v>0</v>
      </c>
      <c r="K199" s="33" t="s">
        <v>1</v>
      </c>
      <c r="L199" s="38">
        <v>0</v>
      </c>
    </row>
    <row r="200" spans="1:12" ht="21.75" customHeight="1" x14ac:dyDescent="0.2">
      <c r="A200" s="30">
        <v>5441</v>
      </c>
      <c r="B200" s="31" t="s">
        <v>225</v>
      </c>
      <c r="C200" s="40" t="s">
        <v>92</v>
      </c>
      <c r="D200" s="37">
        <f>SUM(E200:F200)</f>
        <v>0</v>
      </c>
      <c r="E200" s="33" t="s">
        <v>1</v>
      </c>
      <c r="F200" s="37">
        <v>0</v>
      </c>
      <c r="G200" s="37">
        <f>SUM(H200:I200)</f>
        <v>0</v>
      </c>
      <c r="H200" s="33" t="s">
        <v>1</v>
      </c>
      <c r="I200" s="37">
        <v>0</v>
      </c>
      <c r="J200" s="37">
        <f>SUM(K200:L200)</f>
        <v>0</v>
      </c>
      <c r="K200" s="33" t="s">
        <v>1</v>
      </c>
      <c r="L200" s="38">
        <v>0</v>
      </c>
    </row>
    <row r="201" spans="1:12" ht="42" customHeight="1" x14ac:dyDescent="0.2">
      <c r="A201" s="55" t="s">
        <v>93</v>
      </c>
      <c r="B201" s="56" t="s">
        <v>298</v>
      </c>
      <c r="C201" s="57" t="s">
        <v>3</v>
      </c>
      <c r="D201" s="33">
        <f>SUM(D203,D208,D216,D219)</f>
        <v>-5955961.5551999994</v>
      </c>
      <c r="E201" s="33" t="s">
        <v>94</v>
      </c>
      <c r="F201" s="33">
        <f>SUM(F203,F208,F216,F219)</f>
        <v>-5955961.5551999994</v>
      </c>
      <c r="G201" s="33">
        <f>SUM(G203,G208,G216,G219)</f>
        <v>-7254486.3894000007</v>
      </c>
      <c r="H201" s="33" t="s">
        <v>94</v>
      </c>
      <c r="I201" s="33">
        <f>SUM(I203,I208,I216,I219)</f>
        <v>-7254486.3894000007</v>
      </c>
      <c r="J201" s="33">
        <f>SUM(J203,J208,J216,J219)</f>
        <v>-6672689.9324000003</v>
      </c>
      <c r="K201" s="33" t="s">
        <v>94</v>
      </c>
      <c r="L201" s="34">
        <f>SUM(L203,L208,L216,L219)</f>
        <v>-6672689.9324000003</v>
      </c>
    </row>
    <row r="202" spans="1:12" x14ac:dyDescent="0.2">
      <c r="A202" s="55"/>
      <c r="B202" s="52" t="s">
        <v>141</v>
      </c>
      <c r="C202" s="57"/>
      <c r="D202" s="37"/>
      <c r="E202" s="37"/>
      <c r="F202" s="37"/>
      <c r="G202" s="37"/>
      <c r="H202" s="37"/>
      <c r="I202" s="37"/>
      <c r="J202" s="37"/>
      <c r="K202" s="37"/>
      <c r="L202" s="38"/>
    </row>
    <row r="203" spans="1:12" ht="28.5" x14ac:dyDescent="0.2">
      <c r="A203" s="55" t="s">
        <v>95</v>
      </c>
      <c r="B203" s="56" t="s">
        <v>299</v>
      </c>
      <c r="C203" s="57" t="s">
        <v>3</v>
      </c>
      <c r="D203" s="37">
        <f>SUM(D205:D207)</f>
        <v>-470105.6483</v>
      </c>
      <c r="E203" s="37" t="s">
        <v>94</v>
      </c>
      <c r="F203" s="37">
        <f>SUM(F205:F207)</f>
        <v>-470105.6483</v>
      </c>
      <c r="G203" s="37">
        <f>SUM(G205:G207)</f>
        <v>-567545.22519999999</v>
      </c>
      <c r="H203" s="37" t="s">
        <v>94</v>
      </c>
      <c r="I203" s="37">
        <f>SUM(I205:I207)</f>
        <v>-567545.22519999999</v>
      </c>
      <c r="J203" s="37">
        <f>SUM(J205:J207)</f>
        <v>-744948.32070000004</v>
      </c>
      <c r="K203" s="37" t="s">
        <v>94</v>
      </c>
      <c r="L203" s="38">
        <f>SUM(L205:L207)</f>
        <v>-744948.32070000004</v>
      </c>
    </row>
    <row r="204" spans="1:12" x14ac:dyDescent="0.2">
      <c r="A204" s="55"/>
      <c r="B204" s="52" t="s">
        <v>141</v>
      </c>
      <c r="C204" s="57"/>
      <c r="D204" s="37"/>
      <c r="E204" s="37"/>
      <c r="F204" s="37"/>
      <c r="G204" s="37"/>
      <c r="H204" s="37"/>
      <c r="I204" s="37"/>
      <c r="J204" s="37"/>
      <c r="K204" s="37"/>
      <c r="L204" s="38"/>
    </row>
    <row r="205" spans="1:12" ht="24.75" customHeight="1" x14ac:dyDescent="0.2">
      <c r="A205" s="55" t="s">
        <v>96</v>
      </c>
      <c r="B205" s="52" t="s">
        <v>226</v>
      </c>
      <c r="C205" s="57" t="s">
        <v>97</v>
      </c>
      <c r="D205" s="37">
        <f>SUM(E205:F205)</f>
        <v>-365525</v>
      </c>
      <c r="E205" s="37" t="s">
        <v>0</v>
      </c>
      <c r="F205" s="37">
        <v>-365525</v>
      </c>
      <c r="G205" s="37">
        <f>SUM(H205:I205)</f>
        <v>-379525</v>
      </c>
      <c r="H205" s="37" t="s">
        <v>0</v>
      </c>
      <c r="I205" s="37">
        <v>-379525</v>
      </c>
      <c r="J205" s="37">
        <f>SUM(K205:L205)</f>
        <v>-558020.62230000005</v>
      </c>
      <c r="K205" s="37" t="s">
        <v>0</v>
      </c>
      <c r="L205" s="38">
        <v>-558020.62230000005</v>
      </c>
    </row>
    <row r="206" spans="1:12" s="58" customFormat="1" ht="21.75" customHeight="1" x14ac:dyDescent="0.2">
      <c r="A206" s="55" t="s">
        <v>98</v>
      </c>
      <c r="B206" s="52" t="s">
        <v>227</v>
      </c>
      <c r="C206" s="57" t="s">
        <v>99</v>
      </c>
      <c r="D206" s="37">
        <f>SUM(E206:F206)</f>
        <v>-2286</v>
      </c>
      <c r="E206" s="37" t="s">
        <v>0</v>
      </c>
      <c r="F206" s="37">
        <v>-2286</v>
      </c>
      <c r="G206" s="37">
        <f>SUM(H206:I206)</f>
        <v>-7286</v>
      </c>
      <c r="H206" s="37" t="s">
        <v>0</v>
      </c>
      <c r="I206" s="37">
        <v>-7286</v>
      </c>
      <c r="J206" s="37">
        <f>SUM(K206:L206)</f>
        <v>-7026.3</v>
      </c>
      <c r="K206" s="37" t="s">
        <v>0</v>
      </c>
      <c r="L206" s="38">
        <v>-7026.3</v>
      </c>
    </row>
    <row r="207" spans="1:12" ht="30.75" customHeight="1" x14ac:dyDescent="0.2">
      <c r="A207" s="59" t="s">
        <v>100</v>
      </c>
      <c r="B207" s="52" t="s">
        <v>228</v>
      </c>
      <c r="C207" s="57" t="s">
        <v>101</v>
      </c>
      <c r="D207" s="37">
        <f>SUM(E207:F207)</f>
        <v>-102294.6483</v>
      </c>
      <c r="E207" s="37" t="s">
        <v>94</v>
      </c>
      <c r="F207" s="37">
        <v>-102294.6483</v>
      </c>
      <c r="G207" s="37">
        <f>SUM(H207:I207)</f>
        <v>-180734.22519999999</v>
      </c>
      <c r="H207" s="37" t="s">
        <v>94</v>
      </c>
      <c r="I207" s="37">
        <v>-180734.22519999999</v>
      </c>
      <c r="J207" s="37">
        <f>SUM(K207:L207)</f>
        <v>-179901.39840000001</v>
      </c>
      <c r="K207" s="37" t="s">
        <v>94</v>
      </c>
      <c r="L207" s="38">
        <v>-179901.39840000001</v>
      </c>
    </row>
    <row r="208" spans="1:12" ht="31.5" customHeight="1" x14ac:dyDescent="0.2">
      <c r="A208" s="59" t="s">
        <v>102</v>
      </c>
      <c r="B208" s="56" t="s">
        <v>229</v>
      </c>
      <c r="C208" s="57" t="s">
        <v>3</v>
      </c>
      <c r="D208" s="37">
        <f>SUM(D210:D211)</f>
        <v>0</v>
      </c>
      <c r="E208" s="37" t="s">
        <v>94</v>
      </c>
      <c r="F208" s="37">
        <f>SUM(F210:F211)</f>
        <v>0</v>
      </c>
      <c r="G208" s="37">
        <f>SUM(G210:G211)</f>
        <v>0</v>
      </c>
      <c r="H208" s="37" t="s">
        <v>94</v>
      </c>
      <c r="I208" s="37">
        <f>SUM(I210:I211)</f>
        <v>0</v>
      </c>
      <c r="J208" s="37">
        <f>SUM(J210:J211)</f>
        <v>0</v>
      </c>
      <c r="K208" s="37" t="s">
        <v>94</v>
      </c>
      <c r="L208" s="38">
        <f>SUM(L210:L211)</f>
        <v>0</v>
      </c>
    </row>
    <row r="209" spans="1:12" x14ac:dyDescent="0.2">
      <c r="A209" s="59"/>
      <c r="B209" s="52" t="s">
        <v>141</v>
      </c>
      <c r="C209" s="57"/>
      <c r="D209" s="37"/>
      <c r="E209" s="37"/>
      <c r="F209" s="37"/>
      <c r="G209" s="37"/>
      <c r="H209" s="37"/>
      <c r="I209" s="37"/>
      <c r="J209" s="37"/>
      <c r="K209" s="37"/>
      <c r="L209" s="38"/>
    </row>
    <row r="210" spans="1:12" ht="42" customHeight="1" x14ac:dyDescent="0.2">
      <c r="A210" s="59" t="s">
        <v>103</v>
      </c>
      <c r="B210" s="52" t="s">
        <v>230</v>
      </c>
      <c r="C210" s="57" t="s">
        <v>104</v>
      </c>
      <c r="D210" s="37">
        <f>SUM(E210:F210)</f>
        <v>0</v>
      </c>
      <c r="E210" s="37" t="s">
        <v>94</v>
      </c>
      <c r="F210" s="37">
        <v>0</v>
      </c>
      <c r="G210" s="37">
        <f>SUM(H210:I210)</f>
        <v>0</v>
      </c>
      <c r="H210" s="37" t="s">
        <v>94</v>
      </c>
      <c r="I210" s="37">
        <v>0</v>
      </c>
      <c r="J210" s="37">
        <f>SUM(K210:L210)</f>
        <v>0</v>
      </c>
      <c r="K210" s="37" t="s">
        <v>94</v>
      </c>
      <c r="L210" s="38">
        <v>0</v>
      </c>
    </row>
    <row r="211" spans="1:12" ht="32.25" customHeight="1" x14ac:dyDescent="0.2">
      <c r="A211" s="59" t="s">
        <v>105</v>
      </c>
      <c r="B211" s="56" t="s">
        <v>300</v>
      </c>
      <c r="C211" s="57" t="s">
        <v>3</v>
      </c>
      <c r="D211" s="37">
        <f>SUM(D213:D215)</f>
        <v>0</v>
      </c>
      <c r="E211" s="37" t="s">
        <v>94</v>
      </c>
      <c r="F211" s="37">
        <f>SUM(F213:F215)</f>
        <v>0</v>
      </c>
      <c r="G211" s="37">
        <f>SUM(G213:G215)</f>
        <v>0</v>
      </c>
      <c r="H211" s="37" t="s">
        <v>94</v>
      </c>
      <c r="I211" s="37">
        <f>SUM(I213:I215)</f>
        <v>0</v>
      </c>
      <c r="J211" s="37">
        <f>SUM(J213:J215)</f>
        <v>0</v>
      </c>
      <c r="K211" s="37" t="s">
        <v>94</v>
      </c>
      <c r="L211" s="38">
        <f>SUM(L213:L215)</f>
        <v>0</v>
      </c>
    </row>
    <row r="212" spans="1:12" x14ac:dyDescent="0.2">
      <c r="A212" s="59"/>
      <c r="B212" s="42" t="s">
        <v>138</v>
      </c>
      <c r="C212" s="57"/>
      <c r="D212" s="37"/>
      <c r="E212" s="37"/>
      <c r="F212" s="37"/>
      <c r="G212" s="37"/>
      <c r="H212" s="37"/>
      <c r="I212" s="37"/>
      <c r="J212" s="37"/>
      <c r="K212" s="37"/>
      <c r="L212" s="38"/>
    </row>
    <row r="213" spans="1:12" ht="19.5" customHeight="1" x14ac:dyDescent="0.2">
      <c r="A213" s="59" t="s">
        <v>106</v>
      </c>
      <c r="B213" s="60" t="s">
        <v>231</v>
      </c>
      <c r="C213" s="57" t="s">
        <v>107</v>
      </c>
      <c r="D213" s="37">
        <f>SUM(E213:F213)</f>
        <v>0</v>
      </c>
      <c r="E213" s="37" t="s">
        <v>0</v>
      </c>
      <c r="F213" s="37">
        <v>0</v>
      </c>
      <c r="G213" s="37">
        <f>SUM(H213:I213)</f>
        <v>0</v>
      </c>
      <c r="H213" s="37" t="s">
        <v>0</v>
      </c>
      <c r="I213" s="37">
        <v>0</v>
      </c>
      <c r="J213" s="37">
        <f>SUM(K213:L213)</f>
        <v>0</v>
      </c>
      <c r="K213" s="37" t="s">
        <v>0</v>
      </c>
      <c r="L213" s="38">
        <v>0</v>
      </c>
    </row>
    <row r="214" spans="1:12" ht="27" customHeight="1" x14ac:dyDescent="0.2">
      <c r="A214" s="59" t="s">
        <v>108</v>
      </c>
      <c r="B214" s="52" t="s">
        <v>232</v>
      </c>
      <c r="C214" s="57" t="s">
        <v>109</v>
      </c>
      <c r="D214" s="37">
        <f>SUM(E214:F214)</f>
        <v>0</v>
      </c>
      <c r="E214" s="37" t="s">
        <v>94</v>
      </c>
      <c r="F214" s="37">
        <v>0</v>
      </c>
      <c r="G214" s="37">
        <f>SUM(H214:I214)</f>
        <v>0</v>
      </c>
      <c r="H214" s="37" t="s">
        <v>94</v>
      </c>
      <c r="I214" s="37">
        <v>0</v>
      </c>
      <c r="J214" s="37">
        <f>SUM(K214:L214)</f>
        <v>0</v>
      </c>
      <c r="K214" s="37" t="s">
        <v>94</v>
      </c>
      <c r="L214" s="38">
        <v>0</v>
      </c>
    </row>
    <row r="215" spans="1:12" ht="30" customHeight="1" x14ac:dyDescent="0.2">
      <c r="A215" s="59" t="s">
        <v>110</v>
      </c>
      <c r="B215" s="61" t="s">
        <v>233</v>
      </c>
      <c r="C215" s="57" t="s">
        <v>111</v>
      </c>
      <c r="D215" s="37">
        <f>SUM(E215:F215)</f>
        <v>0</v>
      </c>
      <c r="E215" s="37" t="s">
        <v>94</v>
      </c>
      <c r="F215" s="37">
        <v>0</v>
      </c>
      <c r="G215" s="37">
        <f>SUM(H215:I215)</f>
        <v>0</v>
      </c>
      <c r="H215" s="37" t="s">
        <v>94</v>
      </c>
      <c r="I215" s="37">
        <v>0</v>
      </c>
      <c r="J215" s="37">
        <f>SUM(K215:L215)</f>
        <v>0</v>
      </c>
      <c r="K215" s="37" t="s">
        <v>94</v>
      </c>
      <c r="L215" s="38">
        <v>0</v>
      </c>
    </row>
    <row r="216" spans="1:12" ht="33" customHeight="1" x14ac:dyDescent="0.2">
      <c r="A216" s="59" t="s">
        <v>112</v>
      </c>
      <c r="B216" s="56" t="s">
        <v>301</v>
      </c>
      <c r="C216" s="57" t="s">
        <v>3</v>
      </c>
      <c r="D216" s="37">
        <f>SUM(D218)</f>
        <v>0</v>
      </c>
      <c r="E216" s="37" t="s">
        <v>94</v>
      </c>
      <c r="F216" s="37">
        <f>SUM(F218)</f>
        <v>0</v>
      </c>
      <c r="G216" s="37">
        <f>SUM(G218)</f>
        <v>0</v>
      </c>
      <c r="H216" s="37" t="s">
        <v>94</v>
      </c>
      <c r="I216" s="37">
        <f>SUM(I218)</f>
        <v>0</v>
      </c>
      <c r="J216" s="37">
        <f>SUM(J218)</f>
        <v>0</v>
      </c>
      <c r="K216" s="37" t="s">
        <v>94</v>
      </c>
      <c r="L216" s="38">
        <f>SUM(L218)</f>
        <v>0</v>
      </c>
    </row>
    <row r="217" spans="1:12" x14ac:dyDescent="0.2">
      <c r="A217" s="59"/>
      <c r="B217" s="52" t="s">
        <v>141</v>
      </c>
      <c r="C217" s="57"/>
      <c r="D217" s="37"/>
      <c r="E217" s="37"/>
      <c r="F217" s="37"/>
      <c r="G217" s="37"/>
      <c r="H217" s="37"/>
      <c r="I217" s="37"/>
      <c r="J217" s="37"/>
      <c r="K217" s="37"/>
      <c r="L217" s="38"/>
    </row>
    <row r="218" spans="1:12" ht="25.5" customHeight="1" x14ac:dyDescent="0.2">
      <c r="A218" s="59" t="s">
        <v>113</v>
      </c>
      <c r="B218" s="52" t="s">
        <v>234</v>
      </c>
      <c r="C218" s="57" t="s">
        <v>114</v>
      </c>
      <c r="D218" s="37">
        <f>SUM(E218:F218)</f>
        <v>0</v>
      </c>
      <c r="E218" s="37" t="s">
        <v>94</v>
      </c>
      <c r="F218" s="37">
        <v>0</v>
      </c>
      <c r="G218" s="37">
        <f>SUM(H218:I218)</f>
        <v>0</v>
      </c>
      <c r="H218" s="37" t="s">
        <v>94</v>
      </c>
      <c r="I218" s="37">
        <v>0</v>
      </c>
      <c r="J218" s="37">
        <f>SUM(K218:L218)</f>
        <v>0</v>
      </c>
      <c r="K218" s="37" t="s">
        <v>94</v>
      </c>
      <c r="L218" s="38">
        <v>0</v>
      </c>
    </row>
    <row r="219" spans="1:12" ht="36.75" customHeight="1" x14ac:dyDescent="0.2">
      <c r="A219" s="59" t="s">
        <v>115</v>
      </c>
      <c r="B219" s="56" t="s">
        <v>302</v>
      </c>
      <c r="C219" s="57" t="s">
        <v>3</v>
      </c>
      <c r="D219" s="37">
        <f>SUM(D221:D224)</f>
        <v>-5485855.9068999998</v>
      </c>
      <c r="E219" s="37" t="s">
        <v>94</v>
      </c>
      <c r="F219" s="37">
        <f>SUM(F221:F224)</f>
        <v>-5485855.9068999998</v>
      </c>
      <c r="G219" s="37">
        <f>SUM(G221:G224)</f>
        <v>-6686941.1642000005</v>
      </c>
      <c r="H219" s="37" t="s">
        <v>94</v>
      </c>
      <c r="I219" s="37">
        <f>SUM(I221:I224)</f>
        <v>-6686941.1642000005</v>
      </c>
      <c r="J219" s="37">
        <f>SUM(J221:J224)</f>
        <v>-5927741.6117000002</v>
      </c>
      <c r="K219" s="37" t="s">
        <v>94</v>
      </c>
      <c r="L219" s="38">
        <f>SUM(L221:L224)</f>
        <v>-5927741.6117000002</v>
      </c>
    </row>
    <row r="220" spans="1:12" x14ac:dyDescent="0.2">
      <c r="A220" s="59"/>
      <c r="B220" s="52" t="s">
        <v>141</v>
      </c>
      <c r="C220" s="57"/>
      <c r="D220" s="37"/>
      <c r="E220" s="37"/>
      <c r="F220" s="37"/>
      <c r="G220" s="37"/>
      <c r="H220" s="37"/>
      <c r="I220" s="37"/>
      <c r="J220" s="37"/>
      <c r="K220" s="37"/>
      <c r="L220" s="38"/>
    </row>
    <row r="221" spans="1:12" ht="21" customHeight="1" x14ac:dyDescent="0.2">
      <c r="A221" s="59" t="s">
        <v>116</v>
      </c>
      <c r="B221" s="52" t="s">
        <v>235</v>
      </c>
      <c r="C221" s="57" t="s">
        <v>117</v>
      </c>
      <c r="D221" s="37">
        <f>SUM(E221:F221)</f>
        <v>-5485855.9068999998</v>
      </c>
      <c r="E221" s="37" t="s">
        <v>94</v>
      </c>
      <c r="F221" s="37">
        <v>-5485855.9068999998</v>
      </c>
      <c r="G221" s="37">
        <f>SUM(H221:I221)</f>
        <v>-6686941.1642000005</v>
      </c>
      <c r="H221" s="37" t="s">
        <v>94</v>
      </c>
      <c r="I221" s="37">
        <v>-6686941.1642000005</v>
      </c>
      <c r="J221" s="37">
        <f>SUM(K221:L221)</f>
        <v>-5927741.6117000002</v>
      </c>
      <c r="K221" s="37" t="s">
        <v>94</v>
      </c>
      <c r="L221" s="38">
        <v>-5927741.6117000002</v>
      </c>
    </row>
    <row r="222" spans="1:12" ht="27.75" customHeight="1" x14ac:dyDescent="0.2">
      <c r="A222" s="59" t="s">
        <v>118</v>
      </c>
      <c r="B222" s="52" t="s">
        <v>236</v>
      </c>
      <c r="C222" s="57" t="s">
        <v>119</v>
      </c>
      <c r="D222" s="37">
        <f>SUM(E222:F222)</f>
        <v>0</v>
      </c>
      <c r="E222" s="37" t="s">
        <v>94</v>
      </c>
      <c r="F222" s="37">
        <v>0</v>
      </c>
      <c r="G222" s="37">
        <f>SUM(H222:I222)</f>
        <v>0</v>
      </c>
      <c r="H222" s="37" t="s">
        <v>94</v>
      </c>
      <c r="I222" s="37">
        <v>0</v>
      </c>
      <c r="J222" s="37">
        <f>SUM(K222:L222)</f>
        <v>0</v>
      </c>
      <c r="K222" s="37" t="s">
        <v>94</v>
      </c>
      <c r="L222" s="38">
        <v>0</v>
      </c>
    </row>
    <row r="223" spans="1:12" ht="30.75" customHeight="1" x14ac:dyDescent="0.2">
      <c r="A223" s="59" t="s">
        <v>120</v>
      </c>
      <c r="B223" s="52" t="s">
        <v>237</v>
      </c>
      <c r="C223" s="57" t="s">
        <v>121</v>
      </c>
      <c r="D223" s="37">
        <f>SUM(E223:F223)</f>
        <v>0</v>
      </c>
      <c r="E223" s="37" t="s">
        <v>94</v>
      </c>
      <c r="F223" s="37">
        <v>0</v>
      </c>
      <c r="G223" s="37">
        <f>SUM(H223:I223)</f>
        <v>0</v>
      </c>
      <c r="H223" s="37" t="s">
        <v>94</v>
      </c>
      <c r="I223" s="37">
        <v>0</v>
      </c>
      <c r="J223" s="37">
        <f>SUM(K223:L223)</f>
        <v>0</v>
      </c>
      <c r="K223" s="37" t="s">
        <v>94</v>
      </c>
      <c r="L223" s="38">
        <v>0</v>
      </c>
    </row>
    <row r="224" spans="1:12" ht="37.5" customHeight="1" thickBot="1" x14ac:dyDescent="0.25">
      <c r="A224" s="62" t="s">
        <v>122</v>
      </c>
      <c r="B224" s="63" t="s">
        <v>238</v>
      </c>
      <c r="C224" s="64" t="s">
        <v>123</v>
      </c>
      <c r="D224" s="65">
        <f>SUM(E224:F224)</f>
        <v>0</v>
      </c>
      <c r="E224" s="65" t="s">
        <v>94</v>
      </c>
      <c r="F224" s="65">
        <v>0</v>
      </c>
      <c r="G224" s="65">
        <f>SUM(H224:I224)</f>
        <v>0</v>
      </c>
      <c r="H224" s="65" t="s">
        <v>94</v>
      </c>
      <c r="I224" s="65">
        <v>0</v>
      </c>
      <c r="J224" s="65">
        <f>SUM(K224:L224)</f>
        <v>0</v>
      </c>
      <c r="K224" s="65" t="s">
        <v>94</v>
      </c>
      <c r="L224" s="66">
        <v>0</v>
      </c>
    </row>
  </sheetData>
  <protectedRanges>
    <protectedRange sqref="E4:F5" name="Range25"/>
    <protectedRange sqref="L194" name="Range23"/>
    <protectedRange sqref="F194" name="Range21"/>
    <protectedRange sqref="H104" name="Range19"/>
    <protectedRange sqref="E26 H26 K26" name="Range17"/>
    <protectedRange sqref="F214:F215 I214:I215 L214:L215 D217:L217 F218 I218 L218 D220:L220 F221:F224 I221:I224 L221:L224" name="Range16"/>
    <protectedRange sqref="F182:F185 I182:I185 L182:L185 D187:L187 F188:F191 I188:I191 L188:L191 D193:L193 D196:L196 L197:L200 I197:I200 F197:F200" name="Range14"/>
    <protectedRange sqref="D150:L150 K151 H151 E151 D153:L153 K154:K155 H154:H155 E154:E155 D157:L157 K158 H158 E158 D160:L160 E161 H161 K161 D163:L163 E164:F164 H164:I164 K164:L164 K165 H165 E165" name="Range12"/>
    <protectedRange sqref="D123:L123 D125:L125 E126:E127 H126:H127 K126:K127 D129:L129 K129:K133 H130:H133 E130:E133 K119:K121 H119:H121 E119:E121" name="Range10"/>
    <protectedRange sqref="E99:E100 K99 E107:E108 D102:L102 H99 E103 H103 K103 D106:E106 G106:H106 J106:K106 K107:K108 H107:H108 E115:E116 H115:H116 K115:K116" name="Range8"/>
    <protectedRange sqref="D77:L77 K78:K79 H78:H79 E78:E79 D81:L81 E82:E84 H82:H84 K82:K84 D86:L86" name="Range6"/>
    <protectedRange sqref="D44:L44 E45:E52 H45:H52 K45:K52 D54:L54 D57:L57 E55 H55 K55 E58:E59 H58:H59 K58:K59" name="Range4"/>
    <protectedRange sqref="D14:L14 D16:L16 D18:L18 D20:L20 E21:E23 H21:H23 K20:K23 D25:L25" name="Range1"/>
    <protectedRange sqref="E31:E37 K40:K42 H40:H42 E40:E42 D28:L28 D30:L30 D39:L39 K31:K37 H31:H37" name="Range3"/>
    <protectedRange sqref="D61:L61 K62:K69 H62:H69 E62:E69 D71:L71 D73:L73 E74:E75 H74:H75 K74:K75" name="Range5"/>
    <protectedRange sqref="D88:L88 K89:K90 H89:H90 E89:E90 D92:L92 K93:K94 H93:H94 E93:E94 D96:L96 D98:L98" name="Range7"/>
    <protectedRange sqref="D118:L118 K110:K112 D114:L114 E110:E112 H110:H112" name="Range9"/>
    <protectedRange sqref="D135:L135 K136 H136 E136 D138:L138 D140:L140 E141:E142 H141:H142 K141:K142 D144:L144 E145:E148 H145:H148 K145:K148" name="Range11"/>
    <protectedRange sqref="D167:L167 D169:L169 D171:L171 L172:L174 I172:I174 F172:F174 D176:L176 L177:L179 I177:I179 F177:F179 D181:L181" name="Range13"/>
    <protectedRange sqref="D202:L202 D204:L204 L205:L207 I205:I207 F205:F207 D209:L209 L210 I210 F210 D212:L212 L213 I213 F213" name="Range15"/>
    <protectedRange sqref="E104" name="Range18"/>
    <protectedRange sqref="K104" name="Range20"/>
    <protectedRange sqref="I194" name="Range22"/>
    <protectedRange sqref="E1 E4:F4" name="Range24"/>
    <protectedRange sqref="H100 K100" name="Range26"/>
  </protectedRanges>
  <mergeCells count="12">
    <mergeCell ref="A2:L2"/>
    <mergeCell ref="A3:L3"/>
    <mergeCell ref="A4:L4"/>
    <mergeCell ref="A5:L5"/>
    <mergeCell ref="A9:A11"/>
    <mergeCell ref="B9:C10"/>
    <mergeCell ref="D9:F9"/>
    <mergeCell ref="G9:I9"/>
    <mergeCell ref="J9:L9"/>
    <mergeCell ref="D10:D11"/>
    <mergeCell ref="G10:G11"/>
    <mergeCell ref="J10:J11"/>
  </mergeCells>
  <pageMargins left="0.35" right="0.17" top="0.32" bottom="0.45" header="0.17" footer="0.24"/>
  <pageSetup paperSize="9" scale="76" firstPageNumber="1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Tntesagitakan </vt:lpstr>
      <vt:lpstr>'Tntesagitakan '!Print_Area</vt:lpstr>
      <vt:lpstr>'Tntesagitakan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Anna Sargsyan</dc:creator>
  <cp:lastModifiedBy>Susanna Stepanyan</cp:lastModifiedBy>
  <cp:lastPrinted>2018-11-09T12:08:57Z</cp:lastPrinted>
  <dcterms:created xsi:type="dcterms:W3CDTF">1996-10-14T23:33:28Z</dcterms:created>
  <dcterms:modified xsi:type="dcterms:W3CDTF">2019-11-19T10:44:19Z</dcterms:modified>
  <cp:keywords>https://mul2-minfin.gov.am/tasks/106011/oneclick/tsaxs-tntesagitakan_hamaynq.xlsx?token=4a8cb17d56a92acddd7eccc2c87a8a8c</cp:keywords>
</cp:coreProperties>
</file>